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contractare_mai201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98" i="1" l="1"/>
  <c r="P98" i="1"/>
  <c r="O98" i="1"/>
  <c r="M98" i="1"/>
  <c r="L98" i="1"/>
  <c r="K98" i="1"/>
  <c r="H98" i="1"/>
  <c r="G98" i="1"/>
  <c r="E98" i="1"/>
  <c r="D98" i="1"/>
  <c r="C98" i="1"/>
  <c r="R97" i="1"/>
  <c r="N97" i="1"/>
  <c r="J97" i="1"/>
  <c r="F97" i="1"/>
  <c r="S97" i="1" s="1"/>
  <c r="T97" i="1" s="1"/>
  <c r="R96" i="1"/>
  <c r="N96" i="1"/>
  <c r="K96" i="1"/>
  <c r="J96" i="1"/>
  <c r="S96" i="1" s="1"/>
  <c r="T96" i="1" s="1"/>
  <c r="S95" i="1"/>
  <c r="T95" i="1" s="1"/>
  <c r="R95" i="1"/>
  <c r="N95" i="1"/>
  <c r="J95" i="1"/>
  <c r="R94" i="1"/>
  <c r="N94" i="1"/>
  <c r="J94" i="1"/>
  <c r="S94" i="1" s="1"/>
  <c r="T94" i="1" s="1"/>
  <c r="R93" i="1"/>
  <c r="N93" i="1"/>
  <c r="J93" i="1"/>
  <c r="F93" i="1"/>
  <c r="S93" i="1" s="1"/>
  <c r="T93" i="1" s="1"/>
  <c r="R92" i="1"/>
  <c r="N92" i="1"/>
  <c r="J92" i="1"/>
  <c r="F92" i="1"/>
  <c r="S92" i="1" s="1"/>
  <c r="T92" i="1" s="1"/>
  <c r="R91" i="1"/>
  <c r="N91" i="1"/>
  <c r="J91" i="1"/>
  <c r="F91" i="1"/>
  <c r="S91" i="1" s="1"/>
  <c r="T91" i="1" s="1"/>
  <c r="R90" i="1"/>
  <c r="N90" i="1"/>
  <c r="I90" i="1"/>
  <c r="J90" i="1" s="1"/>
  <c r="S90" i="1" s="1"/>
  <c r="T90" i="1" s="1"/>
  <c r="F90" i="1"/>
  <c r="R89" i="1"/>
  <c r="N89" i="1"/>
  <c r="J89" i="1"/>
  <c r="F89" i="1"/>
  <c r="S89" i="1" s="1"/>
  <c r="T89" i="1" s="1"/>
  <c r="R88" i="1"/>
  <c r="N88" i="1"/>
  <c r="J88" i="1"/>
  <c r="F88" i="1"/>
  <c r="S88" i="1" s="1"/>
  <c r="T88" i="1" s="1"/>
  <c r="R87" i="1"/>
  <c r="N87" i="1"/>
  <c r="J87" i="1"/>
  <c r="F87" i="1"/>
  <c r="S87" i="1" s="1"/>
  <c r="T87" i="1" s="1"/>
  <c r="R86" i="1"/>
  <c r="N86" i="1"/>
  <c r="J86" i="1"/>
  <c r="F86" i="1"/>
  <c r="S86" i="1" s="1"/>
  <c r="T86" i="1" s="1"/>
  <c r="R85" i="1"/>
  <c r="N85" i="1"/>
  <c r="J85" i="1"/>
  <c r="F85" i="1"/>
  <c r="S85" i="1" s="1"/>
  <c r="T85" i="1" s="1"/>
  <c r="R84" i="1"/>
  <c r="N84" i="1"/>
  <c r="J84" i="1"/>
  <c r="F84" i="1"/>
  <c r="S84" i="1" s="1"/>
  <c r="T84" i="1" s="1"/>
  <c r="R83" i="1"/>
  <c r="N83" i="1"/>
  <c r="J83" i="1"/>
  <c r="F83" i="1"/>
  <c r="S83" i="1" s="1"/>
  <c r="T83" i="1" s="1"/>
  <c r="R82" i="1"/>
  <c r="N82" i="1"/>
  <c r="J82" i="1"/>
  <c r="F82" i="1"/>
  <c r="S82" i="1" s="1"/>
  <c r="T82" i="1" s="1"/>
  <c r="R81" i="1"/>
  <c r="N81" i="1"/>
  <c r="J81" i="1"/>
  <c r="F81" i="1"/>
  <c r="S81" i="1" s="1"/>
  <c r="T81" i="1" s="1"/>
  <c r="R80" i="1"/>
  <c r="N80" i="1"/>
  <c r="J80" i="1"/>
  <c r="F80" i="1"/>
  <c r="S80" i="1" s="1"/>
  <c r="T80" i="1" s="1"/>
  <c r="R79" i="1"/>
  <c r="N79" i="1"/>
  <c r="J79" i="1"/>
  <c r="F79" i="1"/>
  <c r="S79" i="1" s="1"/>
  <c r="T79" i="1" s="1"/>
  <c r="R78" i="1"/>
  <c r="N78" i="1"/>
  <c r="J78" i="1"/>
  <c r="F78" i="1"/>
  <c r="S78" i="1" s="1"/>
  <c r="T78" i="1" s="1"/>
  <c r="R77" i="1"/>
  <c r="N77" i="1"/>
  <c r="J77" i="1"/>
  <c r="F77" i="1"/>
  <c r="S77" i="1" s="1"/>
  <c r="T77" i="1" s="1"/>
  <c r="R76" i="1"/>
  <c r="N76" i="1"/>
  <c r="J76" i="1"/>
  <c r="F76" i="1"/>
  <c r="S76" i="1" s="1"/>
  <c r="T76" i="1" s="1"/>
  <c r="R75" i="1"/>
  <c r="N75" i="1"/>
  <c r="J75" i="1"/>
  <c r="F75" i="1"/>
  <c r="S75" i="1" s="1"/>
  <c r="T75" i="1" s="1"/>
  <c r="R74" i="1"/>
  <c r="N74" i="1"/>
  <c r="J74" i="1"/>
  <c r="F74" i="1"/>
  <c r="S74" i="1" s="1"/>
  <c r="T74" i="1" s="1"/>
  <c r="R73" i="1"/>
  <c r="N73" i="1"/>
  <c r="J73" i="1"/>
  <c r="F73" i="1"/>
  <c r="S73" i="1" s="1"/>
  <c r="T73" i="1" s="1"/>
  <c r="R72" i="1"/>
  <c r="N72" i="1"/>
  <c r="J72" i="1"/>
  <c r="F72" i="1"/>
  <c r="S72" i="1" s="1"/>
  <c r="T72" i="1" s="1"/>
  <c r="R71" i="1"/>
  <c r="N71" i="1"/>
  <c r="J71" i="1"/>
  <c r="F71" i="1"/>
  <c r="S71" i="1" s="1"/>
  <c r="T71" i="1" s="1"/>
  <c r="R70" i="1"/>
  <c r="N70" i="1"/>
  <c r="J70" i="1"/>
  <c r="F70" i="1"/>
  <c r="S70" i="1" s="1"/>
  <c r="T70" i="1" s="1"/>
  <c r="R69" i="1"/>
  <c r="N69" i="1"/>
  <c r="J69" i="1"/>
  <c r="F69" i="1"/>
  <c r="S69" i="1" s="1"/>
  <c r="T69" i="1" s="1"/>
  <c r="R68" i="1"/>
  <c r="R98" i="1" s="1"/>
  <c r="N68" i="1"/>
  <c r="N98" i="1" s="1"/>
  <c r="P102" i="1" s="1"/>
  <c r="J68" i="1"/>
  <c r="J98" i="1" s="1"/>
  <c r="F68" i="1"/>
  <c r="F98" i="1" s="1"/>
  <c r="H102" i="1" s="1"/>
  <c r="H104" i="1" s="1"/>
  <c r="C52" i="1"/>
  <c r="C54" i="1" s="1"/>
  <c r="E46" i="1"/>
  <c r="D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46" i="1" s="1"/>
  <c r="C55" i="1" l="1"/>
  <c r="S68" i="1"/>
  <c r="I98" i="1"/>
  <c r="T68" i="1" l="1"/>
  <c r="S98" i="1"/>
</calcChain>
</file>

<file path=xl/sharedStrings.xml><?xml version="1.0" encoding="utf-8"?>
<sst xmlns="http://schemas.openxmlformats.org/spreadsheetml/2006/main" count="118" uniqueCount="79">
  <si>
    <t>APROBAT</t>
  </si>
  <si>
    <t>AVIZAT PENTRU ÎNCADRARE ÎN BUGET</t>
  </si>
  <si>
    <t>PREŞEDINTE-DIRECTOR GENERAL</t>
  </si>
  <si>
    <t>DIRECTOR DIRECŢIE ECONOMICĂ</t>
  </si>
  <si>
    <t>JR. DRAGOŞ POTELEANU</t>
  </si>
  <si>
    <t>EC. MARINEL CIOBANU</t>
  </si>
  <si>
    <t>NOTĂ DE FUNDAMENTARE</t>
  </si>
  <si>
    <t>privind contractarea serviciilor medicale de reabilitare medicală în ambulatoriu</t>
  </si>
  <si>
    <t>Având în vedere</t>
  </si>
  <si>
    <t xml:space="preserve">  - adresele preşedintelui CNAS  nr. P2914/31.03.2015, P2870/30.03.2015, P2873/31.03.2014, înregistrate la CAS Constanţa cu număr de înregistrare PDG 1054/31.03.2015, PDG 1031/31.03.2015, respectiv PDG 2673/17.03.2015</t>
  </si>
  <si>
    <t xml:space="preserve">  - bugetul alocat pentru asistenţa medicală în centrele medicale multifunţionale</t>
  </si>
  <si>
    <t xml:space="preserve">  - prevederile Anexei 11 B din Normele metodologice de aplicare în anul 2015 a HG nr. 400/2014 cu modificările şi  completările ulterioare, privind selecţia furnizorilor de servicii medicale de reabilitare medicală şi repartizarea sumelor pentru furnizarea de servicii medicale de reabilitare medicală în ambulatoriu</t>
  </si>
  <si>
    <t xml:space="preserve">  - punctajul obţinut de fiecare furnizor</t>
  </si>
  <si>
    <t>propunem repartizarea sumelor contractate pentru anul 2015 după cum urmează (Anexă)</t>
  </si>
  <si>
    <t>Nr. crt.</t>
  </si>
  <si>
    <t>DENUMIRE FURNIZOR</t>
  </si>
  <si>
    <t>TOTAL</t>
  </si>
  <si>
    <t>APARATE</t>
  </si>
  <si>
    <t>RESURSE</t>
  </si>
  <si>
    <t>CMI DR DRĂGAN ADRIANA</t>
  </si>
  <si>
    <t>CMG ANDREI ŞTEFANIA</t>
  </si>
  <si>
    <t>CMG POPESCU CAMELIA</t>
  </si>
  <si>
    <t>BALNEOTERAPIA SATURN</t>
  </si>
  <si>
    <t>CSDR SIND TURISM</t>
  </si>
  <si>
    <t>SC AVAMEDICA</t>
  </si>
  <si>
    <t>CMI DR PROFIR DANIELA</t>
  </si>
  <si>
    <t>SC HOMEOMED</t>
  </si>
  <si>
    <t>SC FIZIOCLINIC</t>
  </si>
  <si>
    <t>SC CENTRUL MEDICAL ARTEMIS</t>
  </si>
  <si>
    <t>CIVICA MED</t>
  </si>
  <si>
    <t>SCM ORSF MED</t>
  </si>
  <si>
    <t>SC IRYO SENTA</t>
  </si>
  <si>
    <t>CMI RADU RĂDULESCU CORNELIA</t>
  </si>
  <si>
    <t>SC KINETERRA</t>
  </si>
  <si>
    <t>CENTRUL MEDICAL STAL</t>
  </si>
  <si>
    <t>SC MED MUNCII</t>
  </si>
  <si>
    <t>CENTRUL PASTORAL SF MARIA</t>
  </si>
  <si>
    <t>BN SIND</t>
  </si>
  <si>
    <t>SC SANSER</t>
  </si>
  <si>
    <t>SC SANAMED</t>
  </si>
  <si>
    <t>SANATORIUL MANGALIA</t>
  </si>
  <si>
    <t>SPITALUL RMFB EFORIE NORD</t>
  </si>
  <si>
    <t>RAMED</t>
  </si>
  <si>
    <t>SC OVIDIUS CLINICAL HOSPITAL SRL</t>
  </si>
  <si>
    <t>S.C. AVANTAJ FIZIOKINETOTERAPIE S.R.L.</t>
  </si>
  <si>
    <t>S.C. SOCIAL SERV S.R.L.</t>
  </si>
  <si>
    <t>S.C. OVICRIS CENTRU MEDICAL S.R.L.</t>
  </si>
  <si>
    <t>S.C. ASCLEPIOS S.R.L.</t>
  </si>
  <si>
    <t>BUGET</t>
  </si>
  <si>
    <t>ACUPUNCTURA 8 LUNI</t>
  </si>
  <si>
    <t>ACTE ADITIOANALE IAN-APRILIE</t>
  </si>
  <si>
    <t>DIFERENTA BUGET</t>
  </si>
  <si>
    <t>VALOARE PUNCT APARATE</t>
  </si>
  <si>
    <t>VALOARE PUNCT RESURSE</t>
  </si>
  <si>
    <t>ÎNTOCMIT</t>
  </si>
  <si>
    <t>DR. MIRELA SCRIECIU</t>
  </si>
  <si>
    <t>DR. LUMINIŢA BRÂNZĂ</t>
  </si>
  <si>
    <t>DIRECTOR EXECUTIV DIRECŢIA ECONOMICĂ</t>
  </si>
  <si>
    <t>IANUARIE</t>
  </si>
  <si>
    <t>FEBRUARIE</t>
  </si>
  <si>
    <t>MARTIE</t>
  </si>
  <si>
    <t xml:space="preserve">TRIM I </t>
  </si>
  <si>
    <t>APRILIE</t>
  </si>
  <si>
    <t>MAI</t>
  </si>
  <si>
    <t>IUNIE</t>
  </si>
  <si>
    <t>TRIM II</t>
  </si>
  <si>
    <t>IUL</t>
  </si>
  <si>
    <t>AUG</t>
  </si>
  <si>
    <t>SEPT</t>
  </si>
  <si>
    <t>TRIM III</t>
  </si>
  <si>
    <t>OCT</t>
  </si>
  <si>
    <t xml:space="preserve">NOV </t>
  </si>
  <si>
    <t>DEC</t>
  </si>
  <si>
    <t>TRIM IV</t>
  </si>
  <si>
    <t>AN</t>
  </si>
  <si>
    <t>OCH</t>
  </si>
  <si>
    <t>ACUPUNCTURĂ</t>
  </si>
  <si>
    <t>semestru 1</t>
  </si>
  <si>
    <t>semestru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</si>
</sst>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/>
    <xf numFmtId="0" fontId="2" fillId="0" borderId="1" xfId="0" applyFont="1" applyFill="1" applyBorder="1"/>
    <xf numFmtId="0" fontId="2" fillId="0" borderId="2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/>
    <xf numFmtId="4" fontId="2" fillId="2" borderId="1" xfId="0" applyNumberFormat="1" applyFont="1" applyFill="1" applyBorder="1"/>
    <xf numFmtId="4" fontId="0" fillId="2" borderId="1" xfId="0" applyNumberFormat="1" applyFill="1" applyBorder="1"/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0" fontId="0" fillId="0" borderId="1" xfId="0" applyFill="1" applyBorder="1"/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/>
    <xf numFmtId="0" fontId="0" fillId="0" borderId="2" xfId="0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4" fontId="1" fillId="2" borderId="1" xfId="0" applyNumberFormat="1" applyFont="1" applyFill="1" applyBorder="1"/>
    <xf numFmtId="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workbookViewId="0"/>
  </sheetViews>
  <sheetFormatPr defaultRowHeight="15" x14ac:dyDescent="0.25"/>
  <cols>
    <col min="1" max="1" width="7" bestFit="1" customWidth="1"/>
    <col min="2" max="2" width="32.7109375" customWidth="1"/>
    <col min="3" max="3" width="11.7109375" customWidth="1"/>
    <col min="4" max="4" width="11.42578125" bestFit="1" customWidth="1"/>
    <col min="5" max="5" width="10.140625" bestFit="1" customWidth="1"/>
    <col min="6" max="6" width="11.7109375" bestFit="1" customWidth="1"/>
    <col min="7" max="7" width="10.140625" bestFit="1" customWidth="1"/>
    <col min="8" max="8" width="11.7109375" bestFit="1" customWidth="1"/>
    <col min="9" max="9" width="10.140625" bestFit="1" customWidth="1"/>
    <col min="10" max="10" width="11.7109375" bestFit="1" customWidth="1"/>
    <col min="11" max="13" width="10.140625" bestFit="1" customWidth="1"/>
    <col min="14" max="14" width="11.7109375" bestFit="1" customWidth="1"/>
    <col min="15" max="15" width="10.28515625" bestFit="1" customWidth="1"/>
    <col min="16" max="16" width="11.7109375" bestFit="1" customWidth="1"/>
    <col min="17" max="17" width="9.140625" bestFit="1" customWidth="1"/>
    <col min="18" max="18" width="10.140625" bestFit="1" customWidth="1"/>
    <col min="19" max="19" width="11.7109375" bestFit="1" customWidth="1"/>
    <col min="20" max="20" width="10.140625" bestFit="1" customWidth="1"/>
    <col min="257" max="257" width="7" bestFit="1" customWidth="1"/>
    <col min="258" max="258" width="32.7109375" customWidth="1"/>
    <col min="259" max="259" width="11.7109375" customWidth="1"/>
    <col min="260" max="260" width="11.42578125" bestFit="1" customWidth="1"/>
    <col min="261" max="261" width="10.140625" bestFit="1" customWidth="1"/>
    <col min="262" max="262" width="11.7109375" bestFit="1" customWidth="1"/>
    <col min="263" max="263" width="10.140625" bestFit="1" customWidth="1"/>
    <col min="264" max="264" width="11.7109375" bestFit="1" customWidth="1"/>
    <col min="265" max="265" width="10.140625" bestFit="1" customWidth="1"/>
    <col min="266" max="266" width="11.7109375" bestFit="1" customWidth="1"/>
    <col min="267" max="269" width="10.140625" bestFit="1" customWidth="1"/>
    <col min="270" max="270" width="11.7109375" bestFit="1" customWidth="1"/>
    <col min="271" max="271" width="10.28515625" bestFit="1" customWidth="1"/>
    <col min="272" max="272" width="11.7109375" bestFit="1" customWidth="1"/>
    <col min="273" max="273" width="9.140625" bestFit="1" customWidth="1"/>
    <col min="274" max="274" width="10.140625" bestFit="1" customWidth="1"/>
    <col min="275" max="275" width="11.7109375" bestFit="1" customWidth="1"/>
    <col min="276" max="276" width="10.140625" bestFit="1" customWidth="1"/>
    <col min="513" max="513" width="7" bestFit="1" customWidth="1"/>
    <col min="514" max="514" width="32.7109375" customWidth="1"/>
    <col min="515" max="515" width="11.7109375" customWidth="1"/>
    <col min="516" max="516" width="11.42578125" bestFit="1" customWidth="1"/>
    <col min="517" max="517" width="10.140625" bestFit="1" customWidth="1"/>
    <col min="518" max="518" width="11.7109375" bestFit="1" customWidth="1"/>
    <col min="519" max="519" width="10.140625" bestFit="1" customWidth="1"/>
    <col min="520" max="520" width="11.7109375" bestFit="1" customWidth="1"/>
    <col min="521" max="521" width="10.140625" bestFit="1" customWidth="1"/>
    <col min="522" max="522" width="11.7109375" bestFit="1" customWidth="1"/>
    <col min="523" max="525" width="10.140625" bestFit="1" customWidth="1"/>
    <col min="526" max="526" width="11.7109375" bestFit="1" customWidth="1"/>
    <col min="527" max="527" width="10.28515625" bestFit="1" customWidth="1"/>
    <col min="528" max="528" width="11.7109375" bestFit="1" customWidth="1"/>
    <col min="529" max="529" width="9.140625" bestFit="1" customWidth="1"/>
    <col min="530" max="530" width="10.140625" bestFit="1" customWidth="1"/>
    <col min="531" max="531" width="11.7109375" bestFit="1" customWidth="1"/>
    <col min="532" max="532" width="10.140625" bestFit="1" customWidth="1"/>
    <col min="769" max="769" width="7" bestFit="1" customWidth="1"/>
    <col min="770" max="770" width="32.7109375" customWidth="1"/>
    <col min="771" max="771" width="11.7109375" customWidth="1"/>
    <col min="772" max="772" width="11.42578125" bestFit="1" customWidth="1"/>
    <col min="773" max="773" width="10.140625" bestFit="1" customWidth="1"/>
    <col min="774" max="774" width="11.7109375" bestFit="1" customWidth="1"/>
    <col min="775" max="775" width="10.140625" bestFit="1" customWidth="1"/>
    <col min="776" max="776" width="11.7109375" bestFit="1" customWidth="1"/>
    <col min="777" max="777" width="10.140625" bestFit="1" customWidth="1"/>
    <col min="778" max="778" width="11.7109375" bestFit="1" customWidth="1"/>
    <col min="779" max="781" width="10.140625" bestFit="1" customWidth="1"/>
    <col min="782" max="782" width="11.7109375" bestFit="1" customWidth="1"/>
    <col min="783" max="783" width="10.28515625" bestFit="1" customWidth="1"/>
    <col min="784" max="784" width="11.7109375" bestFit="1" customWidth="1"/>
    <col min="785" max="785" width="9.140625" bestFit="1" customWidth="1"/>
    <col min="786" max="786" width="10.140625" bestFit="1" customWidth="1"/>
    <col min="787" max="787" width="11.7109375" bestFit="1" customWidth="1"/>
    <col min="788" max="788" width="10.140625" bestFit="1" customWidth="1"/>
    <col min="1025" max="1025" width="7" bestFit="1" customWidth="1"/>
    <col min="1026" max="1026" width="32.7109375" customWidth="1"/>
    <col min="1027" max="1027" width="11.7109375" customWidth="1"/>
    <col min="1028" max="1028" width="11.42578125" bestFit="1" customWidth="1"/>
    <col min="1029" max="1029" width="10.140625" bestFit="1" customWidth="1"/>
    <col min="1030" max="1030" width="11.7109375" bestFit="1" customWidth="1"/>
    <col min="1031" max="1031" width="10.140625" bestFit="1" customWidth="1"/>
    <col min="1032" max="1032" width="11.7109375" bestFit="1" customWidth="1"/>
    <col min="1033" max="1033" width="10.140625" bestFit="1" customWidth="1"/>
    <col min="1034" max="1034" width="11.7109375" bestFit="1" customWidth="1"/>
    <col min="1035" max="1037" width="10.140625" bestFit="1" customWidth="1"/>
    <col min="1038" max="1038" width="11.7109375" bestFit="1" customWidth="1"/>
    <col min="1039" max="1039" width="10.28515625" bestFit="1" customWidth="1"/>
    <col min="1040" max="1040" width="11.7109375" bestFit="1" customWidth="1"/>
    <col min="1041" max="1041" width="9.140625" bestFit="1" customWidth="1"/>
    <col min="1042" max="1042" width="10.140625" bestFit="1" customWidth="1"/>
    <col min="1043" max="1043" width="11.7109375" bestFit="1" customWidth="1"/>
    <col min="1044" max="1044" width="10.140625" bestFit="1" customWidth="1"/>
    <col min="1281" max="1281" width="7" bestFit="1" customWidth="1"/>
    <col min="1282" max="1282" width="32.7109375" customWidth="1"/>
    <col min="1283" max="1283" width="11.7109375" customWidth="1"/>
    <col min="1284" max="1284" width="11.42578125" bestFit="1" customWidth="1"/>
    <col min="1285" max="1285" width="10.140625" bestFit="1" customWidth="1"/>
    <col min="1286" max="1286" width="11.7109375" bestFit="1" customWidth="1"/>
    <col min="1287" max="1287" width="10.140625" bestFit="1" customWidth="1"/>
    <col min="1288" max="1288" width="11.7109375" bestFit="1" customWidth="1"/>
    <col min="1289" max="1289" width="10.140625" bestFit="1" customWidth="1"/>
    <col min="1290" max="1290" width="11.7109375" bestFit="1" customWidth="1"/>
    <col min="1291" max="1293" width="10.140625" bestFit="1" customWidth="1"/>
    <col min="1294" max="1294" width="11.7109375" bestFit="1" customWidth="1"/>
    <col min="1295" max="1295" width="10.28515625" bestFit="1" customWidth="1"/>
    <col min="1296" max="1296" width="11.7109375" bestFit="1" customWidth="1"/>
    <col min="1297" max="1297" width="9.140625" bestFit="1" customWidth="1"/>
    <col min="1298" max="1298" width="10.140625" bestFit="1" customWidth="1"/>
    <col min="1299" max="1299" width="11.7109375" bestFit="1" customWidth="1"/>
    <col min="1300" max="1300" width="10.140625" bestFit="1" customWidth="1"/>
    <col min="1537" max="1537" width="7" bestFit="1" customWidth="1"/>
    <col min="1538" max="1538" width="32.7109375" customWidth="1"/>
    <col min="1539" max="1539" width="11.7109375" customWidth="1"/>
    <col min="1540" max="1540" width="11.42578125" bestFit="1" customWidth="1"/>
    <col min="1541" max="1541" width="10.140625" bestFit="1" customWidth="1"/>
    <col min="1542" max="1542" width="11.7109375" bestFit="1" customWidth="1"/>
    <col min="1543" max="1543" width="10.140625" bestFit="1" customWidth="1"/>
    <col min="1544" max="1544" width="11.7109375" bestFit="1" customWidth="1"/>
    <col min="1545" max="1545" width="10.140625" bestFit="1" customWidth="1"/>
    <col min="1546" max="1546" width="11.7109375" bestFit="1" customWidth="1"/>
    <col min="1547" max="1549" width="10.140625" bestFit="1" customWidth="1"/>
    <col min="1550" max="1550" width="11.7109375" bestFit="1" customWidth="1"/>
    <col min="1551" max="1551" width="10.28515625" bestFit="1" customWidth="1"/>
    <col min="1552" max="1552" width="11.7109375" bestFit="1" customWidth="1"/>
    <col min="1553" max="1553" width="9.140625" bestFit="1" customWidth="1"/>
    <col min="1554" max="1554" width="10.140625" bestFit="1" customWidth="1"/>
    <col min="1555" max="1555" width="11.7109375" bestFit="1" customWidth="1"/>
    <col min="1556" max="1556" width="10.140625" bestFit="1" customWidth="1"/>
    <col min="1793" max="1793" width="7" bestFit="1" customWidth="1"/>
    <col min="1794" max="1794" width="32.7109375" customWidth="1"/>
    <col min="1795" max="1795" width="11.7109375" customWidth="1"/>
    <col min="1796" max="1796" width="11.42578125" bestFit="1" customWidth="1"/>
    <col min="1797" max="1797" width="10.140625" bestFit="1" customWidth="1"/>
    <col min="1798" max="1798" width="11.7109375" bestFit="1" customWidth="1"/>
    <col min="1799" max="1799" width="10.140625" bestFit="1" customWidth="1"/>
    <col min="1800" max="1800" width="11.7109375" bestFit="1" customWidth="1"/>
    <col min="1801" max="1801" width="10.140625" bestFit="1" customWidth="1"/>
    <col min="1802" max="1802" width="11.7109375" bestFit="1" customWidth="1"/>
    <col min="1803" max="1805" width="10.140625" bestFit="1" customWidth="1"/>
    <col min="1806" max="1806" width="11.7109375" bestFit="1" customWidth="1"/>
    <col min="1807" max="1807" width="10.28515625" bestFit="1" customWidth="1"/>
    <col min="1808" max="1808" width="11.7109375" bestFit="1" customWidth="1"/>
    <col min="1809" max="1809" width="9.140625" bestFit="1" customWidth="1"/>
    <col min="1810" max="1810" width="10.140625" bestFit="1" customWidth="1"/>
    <col min="1811" max="1811" width="11.7109375" bestFit="1" customWidth="1"/>
    <col min="1812" max="1812" width="10.140625" bestFit="1" customWidth="1"/>
    <col min="2049" max="2049" width="7" bestFit="1" customWidth="1"/>
    <col min="2050" max="2050" width="32.7109375" customWidth="1"/>
    <col min="2051" max="2051" width="11.7109375" customWidth="1"/>
    <col min="2052" max="2052" width="11.42578125" bestFit="1" customWidth="1"/>
    <col min="2053" max="2053" width="10.140625" bestFit="1" customWidth="1"/>
    <col min="2054" max="2054" width="11.7109375" bestFit="1" customWidth="1"/>
    <col min="2055" max="2055" width="10.140625" bestFit="1" customWidth="1"/>
    <col min="2056" max="2056" width="11.7109375" bestFit="1" customWidth="1"/>
    <col min="2057" max="2057" width="10.140625" bestFit="1" customWidth="1"/>
    <col min="2058" max="2058" width="11.7109375" bestFit="1" customWidth="1"/>
    <col min="2059" max="2061" width="10.140625" bestFit="1" customWidth="1"/>
    <col min="2062" max="2062" width="11.7109375" bestFit="1" customWidth="1"/>
    <col min="2063" max="2063" width="10.28515625" bestFit="1" customWidth="1"/>
    <col min="2064" max="2064" width="11.7109375" bestFit="1" customWidth="1"/>
    <col min="2065" max="2065" width="9.140625" bestFit="1" customWidth="1"/>
    <col min="2066" max="2066" width="10.140625" bestFit="1" customWidth="1"/>
    <col min="2067" max="2067" width="11.7109375" bestFit="1" customWidth="1"/>
    <col min="2068" max="2068" width="10.140625" bestFit="1" customWidth="1"/>
    <col min="2305" max="2305" width="7" bestFit="1" customWidth="1"/>
    <col min="2306" max="2306" width="32.7109375" customWidth="1"/>
    <col min="2307" max="2307" width="11.7109375" customWidth="1"/>
    <col min="2308" max="2308" width="11.42578125" bestFit="1" customWidth="1"/>
    <col min="2309" max="2309" width="10.140625" bestFit="1" customWidth="1"/>
    <col min="2310" max="2310" width="11.7109375" bestFit="1" customWidth="1"/>
    <col min="2311" max="2311" width="10.140625" bestFit="1" customWidth="1"/>
    <col min="2312" max="2312" width="11.7109375" bestFit="1" customWidth="1"/>
    <col min="2313" max="2313" width="10.140625" bestFit="1" customWidth="1"/>
    <col min="2314" max="2314" width="11.7109375" bestFit="1" customWidth="1"/>
    <col min="2315" max="2317" width="10.140625" bestFit="1" customWidth="1"/>
    <col min="2318" max="2318" width="11.7109375" bestFit="1" customWidth="1"/>
    <col min="2319" max="2319" width="10.28515625" bestFit="1" customWidth="1"/>
    <col min="2320" max="2320" width="11.7109375" bestFit="1" customWidth="1"/>
    <col min="2321" max="2321" width="9.140625" bestFit="1" customWidth="1"/>
    <col min="2322" max="2322" width="10.140625" bestFit="1" customWidth="1"/>
    <col min="2323" max="2323" width="11.7109375" bestFit="1" customWidth="1"/>
    <col min="2324" max="2324" width="10.140625" bestFit="1" customWidth="1"/>
    <col min="2561" max="2561" width="7" bestFit="1" customWidth="1"/>
    <col min="2562" max="2562" width="32.7109375" customWidth="1"/>
    <col min="2563" max="2563" width="11.7109375" customWidth="1"/>
    <col min="2564" max="2564" width="11.42578125" bestFit="1" customWidth="1"/>
    <col min="2565" max="2565" width="10.140625" bestFit="1" customWidth="1"/>
    <col min="2566" max="2566" width="11.7109375" bestFit="1" customWidth="1"/>
    <col min="2567" max="2567" width="10.140625" bestFit="1" customWidth="1"/>
    <col min="2568" max="2568" width="11.7109375" bestFit="1" customWidth="1"/>
    <col min="2569" max="2569" width="10.140625" bestFit="1" customWidth="1"/>
    <col min="2570" max="2570" width="11.7109375" bestFit="1" customWidth="1"/>
    <col min="2571" max="2573" width="10.140625" bestFit="1" customWidth="1"/>
    <col min="2574" max="2574" width="11.7109375" bestFit="1" customWidth="1"/>
    <col min="2575" max="2575" width="10.28515625" bestFit="1" customWidth="1"/>
    <col min="2576" max="2576" width="11.7109375" bestFit="1" customWidth="1"/>
    <col min="2577" max="2577" width="9.140625" bestFit="1" customWidth="1"/>
    <col min="2578" max="2578" width="10.140625" bestFit="1" customWidth="1"/>
    <col min="2579" max="2579" width="11.7109375" bestFit="1" customWidth="1"/>
    <col min="2580" max="2580" width="10.140625" bestFit="1" customWidth="1"/>
    <col min="2817" max="2817" width="7" bestFit="1" customWidth="1"/>
    <col min="2818" max="2818" width="32.7109375" customWidth="1"/>
    <col min="2819" max="2819" width="11.7109375" customWidth="1"/>
    <col min="2820" max="2820" width="11.42578125" bestFit="1" customWidth="1"/>
    <col min="2821" max="2821" width="10.140625" bestFit="1" customWidth="1"/>
    <col min="2822" max="2822" width="11.7109375" bestFit="1" customWidth="1"/>
    <col min="2823" max="2823" width="10.140625" bestFit="1" customWidth="1"/>
    <col min="2824" max="2824" width="11.7109375" bestFit="1" customWidth="1"/>
    <col min="2825" max="2825" width="10.140625" bestFit="1" customWidth="1"/>
    <col min="2826" max="2826" width="11.7109375" bestFit="1" customWidth="1"/>
    <col min="2827" max="2829" width="10.140625" bestFit="1" customWidth="1"/>
    <col min="2830" max="2830" width="11.7109375" bestFit="1" customWidth="1"/>
    <col min="2831" max="2831" width="10.28515625" bestFit="1" customWidth="1"/>
    <col min="2832" max="2832" width="11.7109375" bestFit="1" customWidth="1"/>
    <col min="2833" max="2833" width="9.140625" bestFit="1" customWidth="1"/>
    <col min="2834" max="2834" width="10.140625" bestFit="1" customWidth="1"/>
    <col min="2835" max="2835" width="11.7109375" bestFit="1" customWidth="1"/>
    <col min="2836" max="2836" width="10.140625" bestFit="1" customWidth="1"/>
    <col min="3073" max="3073" width="7" bestFit="1" customWidth="1"/>
    <col min="3074" max="3074" width="32.7109375" customWidth="1"/>
    <col min="3075" max="3075" width="11.7109375" customWidth="1"/>
    <col min="3076" max="3076" width="11.42578125" bestFit="1" customWidth="1"/>
    <col min="3077" max="3077" width="10.140625" bestFit="1" customWidth="1"/>
    <col min="3078" max="3078" width="11.7109375" bestFit="1" customWidth="1"/>
    <col min="3079" max="3079" width="10.140625" bestFit="1" customWidth="1"/>
    <col min="3080" max="3080" width="11.7109375" bestFit="1" customWidth="1"/>
    <col min="3081" max="3081" width="10.140625" bestFit="1" customWidth="1"/>
    <col min="3082" max="3082" width="11.7109375" bestFit="1" customWidth="1"/>
    <col min="3083" max="3085" width="10.140625" bestFit="1" customWidth="1"/>
    <col min="3086" max="3086" width="11.7109375" bestFit="1" customWidth="1"/>
    <col min="3087" max="3087" width="10.28515625" bestFit="1" customWidth="1"/>
    <col min="3088" max="3088" width="11.7109375" bestFit="1" customWidth="1"/>
    <col min="3089" max="3089" width="9.140625" bestFit="1" customWidth="1"/>
    <col min="3090" max="3090" width="10.140625" bestFit="1" customWidth="1"/>
    <col min="3091" max="3091" width="11.7109375" bestFit="1" customWidth="1"/>
    <col min="3092" max="3092" width="10.140625" bestFit="1" customWidth="1"/>
    <col min="3329" max="3329" width="7" bestFit="1" customWidth="1"/>
    <col min="3330" max="3330" width="32.7109375" customWidth="1"/>
    <col min="3331" max="3331" width="11.7109375" customWidth="1"/>
    <col min="3332" max="3332" width="11.42578125" bestFit="1" customWidth="1"/>
    <col min="3333" max="3333" width="10.140625" bestFit="1" customWidth="1"/>
    <col min="3334" max="3334" width="11.7109375" bestFit="1" customWidth="1"/>
    <col min="3335" max="3335" width="10.140625" bestFit="1" customWidth="1"/>
    <col min="3336" max="3336" width="11.7109375" bestFit="1" customWidth="1"/>
    <col min="3337" max="3337" width="10.140625" bestFit="1" customWidth="1"/>
    <col min="3338" max="3338" width="11.7109375" bestFit="1" customWidth="1"/>
    <col min="3339" max="3341" width="10.140625" bestFit="1" customWidth="1"/>
    <col min="3342" max="3342" width="11.7109375" bestFit="1" customWidth="1"/>
    <col min="3343" max="3343" width="10.28515625" bestFit="1" customWidth="1"/>
    <col min="3344" max="3344" width="11.7109375" bestFit="1" customWidth="1"/>
    <col min="3345" max="3345" width="9.140625" bestFit="1" customWidth="1"/>
    <col min="3346" max="3346" width="10.140625" bestFit="1" customWidth="1"/>
    <col min="3347" max="3347" width="11.7109375" bestFit="1" customWidth="1"/>
    <col min="3348" max="3348" width="10.140625" bestFit="1" customWidth="1"/>
    <col min="3585" max="3585" width="7" bestFit="1" customWidth="1"/>
    <col min="3586" max="3586" width="32.7109375" customWidth="1"/>
    <col min="3587" max="3587" width="11.7109375" customWidth="1"/>
    <col min="3588" max="3588" width="11.42578125" bestFit="1" customWidth="1"/>
    <col min="3589" max="3589" width="10.140625" bestFit="1" customWidth="1"/>
    <col min="3590" max="3590" width="11.7109375" bestFit="1" customWidth="1"/>
    <col min="3591" max="3591" width="10.140625" bestFit="1" customWidth="1"/>
    <col min="3592" max="3592" width="11.7109375" bestFit="1" customWidth="1"/>
    <col min="3593" max="3593" width="10.140625" bestFit="1" customWidth="1"/>
    <col min="3594" max="3594" width="11.7109375" bestFit="1" customWidth="1"/>
    <col min="3595" max="3597" width="10.140625" bestFit="1" customWidth="1"/>
    <col min="3598" max="3598" width="11.7109375" bestFit="1" customWidth="1"/>
    <col min="3599" max="3599" width="10.28515625" bestFit="1" customWidth="1"/>
    <col min="3600" max="3600" width="11.7109375" bestFit="1" customWidth="1"/>
    <col min="3601" max="3601" width="9.140625" bestFit="1" customWidth="1"/>
    <col min="3602" max="3602" width="10.140625" bestFit="1" customWidth="1"/>
    <col min="3603" max="3603" width="11.7109375" bestFit="1" customWidth="1"/>
    <col min="3604" max="3604" width="10.140625" bestFit="1" customWidth="1"/>
    <col min="3841" max="3841" width="7" bestFit="1" customWidth="1"/>
    <col min="3842" max="3842" width="32.7109375" customWidth="1"/>
    <col min="3843" max="3843" width="11.7109375" customWidth="1"/>
    <col min="3844" max="3844" width="11.42578125" bestFit="1" customWidth="1"/>
    <col min="3845" max="3845" width="10.140625" bestFit="1" customWidth="1"/>
    <col min="3846" max="3846" width="11.7109375" bestFit="1" customWidth="1"/>
    <col min="3847" max="3847" width="10.140625" bestFit="1" customWidth="1"/>
    <col min="3848" max="3848" width="11.7109375" bestFit="1" customWidth="1"/>
    <col min="3849" max="3849" width="10.140625" bestFit="1" customWidth="1"/>
    <col min="3850" max="3850" width="11.7109375" bestFit="1" customWidth="1"/>
    <col min="3851" max="3853" width="10.140625" bestFit="1" customWidth="1"/>
    <col min="3854" max="3854" width="11.7109375" bestFit="1" customWidth="1"/>
    <col min="3855" max="3855" width="10.28515625" bestFit="1" customWidth="1"/>
    <col min="3856" max="3856" width="11.7109375" bestFit="1" customWidth="1"/>
    <col min="3857" max="3857" width="9.140625" bestFit="1" customWidth="1"/>
    <col min="3858" max="3858" width="10.140625" bestFit="1" customWidth="1"/>
    <col min="3859" max="3859" width="11.7109375" bestFit="1" customWidth="1"/>
    <col min="3860" max="3860" width="10.140625" bestFit="1" customWidth="1"/>
    <col min="4097" max="4097" width="7" bestFit="1" customWidth="1"/>
    <col min="4098" max="4098" width="32.7109375" customWidth="1"/>
    <col min="4099" max="4099" width="11.7109375" customWidth="1"/>
    <col min="4100" max="4100" width="11.42578125" bestFit="1" customWidth="1"/>
    <col min="4101" max="4101" width="10.140625" bestFit="1" customWidth="1"/>
    <col min="4102" max="4102" width="11.7109375" bestFit="1" customWidth="1"/>
    <col min="4103" max="4103" width="10.140625" bestFit="1" customWidth="1"/>
    <col min="4104" max="4104" width="11.7109375" bestFit="1" customWidth="1"/>
    <col min="4105" max="4105" width="10.140625" bestFit="1" customWidth="1"/>
    <col min="4106" max="4106" width="11.7109375" bestFit="1" customWidth="1"/>
    <col min="4107" max="4109" width="10.140625" bestFit="1" customWidth="1"/>
    <col min="4110" max="4110" width="11.7109375" bestFit="1" customWidth="1"/>
    <col min="4111" max="4111" width="10.28515625" bestFit="1" customWidth="1"/>
    <col min="4112" max="4112" width="11.7109375" bestFit="1" customWidth="1"/>
    <col min="4113" max="4113" width="9.140625" bestFit="1" customWidth="1"/>
    <col min="4114" max="4114" width="10.140625" bestFit="1" customWidth="1"/>
    <col min="4115" max="4115" width="11.7109375" bestFit="1" customWidth="1"/>
    <col min="4116" max="4116" width="10.140625" bestFit="1" customWidth="1"/>
    <col min="4353" max="4353" width="7" bestFit="1" customWidth="1"/>
    <col min="4354" max="4354" width="32.7109375" customWidth="1"/>
    <col min="4355" max="4355" width="11.7109375" customWidth="1"/>
    <col min="4356" max="4356" width="11.42578125" bestFit="1" customWidth="1"/>
    <col min="4357" max="4357" width="10.140625" bestFit="1" customWidth="1"/>
    <col min="4358" max="4358" width="11.7109375" bestFit="1" customWidth="1"/>
    <col min="4359" max="4359" width="10.140625" bestFit="1" customWidth="1"/>
    <col min="4360" max="4360" width="11.7109375" bestFit="1" customWidth="1"/>
    <col min="4361" max="4361" width="10.140625" bestFit="1" customWidth="1"/>
    <col min="4362" max="4362" width="11.7109375" bestFit="1" customWidth="1"/>
    <col min="4363" max="4365" width="10.140625" bestFit="1" customWidth="1"/>
    <col min="4366" max="4366" width="11.7109375" bestFit="1" customWidth="1"/>
    <col min="4367" max="4367" width="10.28515625" bestFit="1" customWidth="1"/>
    <col min="4368" max="4368" width="11.7109375" bestFit="1" customWidth="1"/>
    <col min="4369" max="4369" width="9.140625" bestFit="1" customWidth="1"/>
    <col min="4370" max="4370" width="10.140625" bestFit="1" customWidth="1"/>
    <col min="4371" max="4371" width="11.7109375" bestFit="1" customWidth="1"/>
    <col min="4372" max="4372" width="10.140625" bestFit="1" customWidth="1"/>
    <col min="4609" max="4609" width="7" bestFit="1" customWidth="1"/>
    <col min="4610" max="4610" width="32.7109375" customWidth="1"/>
    <col min="4611" max="4611" width="11.7109375" customWidth="1"/>
    <col min="4612" max="4612" width="11.42578125" bestFit="1" customWidth="1"/>
    <col min="4613" max="4613" width="10.140625" bestFit="1" customWidth="1"/>
    <col min="4614" max="4614" width="11.7109375" bestFit="1" customWidth="1"/>
    <col min="4615" max="4615" width="10.140625" bestFit="1" customWidth="1"/>
    <col min="4616" max="4616" width="11.7109375" bestFit="1" customWidth="1"/>
    <col min="4617" max="4617" width="10.140625" bestFit="1" customWidth="1"/>
    <col min="4618" max="4618" width="11.7109375" bestFit="1" customWidth="1"/>
    <col min="4619" max="4621" width="10.140625" bestFit="1" customWidth="1"/>
    <col min="4622" max="4622" width="11.7109375" bestFit="1" customWidth="1"/>
    <col min="4623" max="4623" width="10.28515625" bestFit="1" customWidth="1"/>
    <col min="4624" max="4624" width="11.7109375" bestFit="1" customWidth="1"/>
    <col min="4625" max="4625" width="9.140625" bestFit="1" customWidth="1"/>
    <col min="4626" max="4626" width="10.140625" bestFit="1" customWidth="1"/>
    <col min="4627" max="4627" width="11.7109375" bestFit="1" customWidth="1"/>
    <col min="4628" max="4628" width="10.140625" bestFit="1" customWidth="1"/>
    <col min="4865" max="4865" width="7" bestFit="1" customWidth="1"/>
    <col min="4866" max="4866" width="32.7109375" customWidth="1"/>
    <col min="4867" max="4867" width="11.7109375" customWidth="1"/>
    <col min="4868" max="4868" width="11.42578125" bestFit="1" customWidth="1"/>
    <col min="4869" max="4869" width="10.140625" bestFit="1" customWidth="1"/>
    <col min="4870" max="4870" width="11.7109375" bestFit="1" customWidth="1"/>
    <col min="4871" max="4871" width="10.140625" bestFit="1" customWidth="1"/>
    <col min="4872" max="4872" width="11.7109375" bestFit="1" customWidth="1"/>
    <col min="4873" max="4873" width="10.140625" bestFit="1" customWidth="1"/>
    <col min="4874" max="4874" width="11.7109375" bestFit="1" customWidth="1"/>
    <col min="4875" max="4877" width="10.140625" bestFit="1" customWidth="1"/>
    <col min="4878" max="4878" width="11.7109375" bestFit="1" customWidth="1"/>
    <col min="4879" max="4879" width="10.28515625" bestFit="1" customWidth="1"/>
    <col min="4880" max="4880" width="11.7109375" bestFit="1" customWidth="1"/>
    <col min="4881" max="4881" width="9.140625" bestFit="1" customWidth="1"/>
    <col min="4882" max="4882" width="10.140625" bestFit="1" customWidth="1"/>
    <col min="4883" max="4883" width="11.7109375" bestFit="1" customWidth="1"/>
    <col min="4884" max="4884" width="10.140625" bestFit="1" customWidth="1"/>
    <col min="5121" max="5121" width="7" bestFit="1" customWidth="1"/>
    <col min="5122" max="5122" width="32.7109375" customWidth="1"/>
    <col min="5123" max="5123" width="11.7109375" customWidth="1"/>
    <col min="5124" max="5124" width="11.42578125" bestFit="1" customWidth="1"/>
    <col min="5125" max="5125" width="10.140625" bestFit="1" customWidth="1"/>
    <col min="5126" max="5126" width="11.7109375" bestFit="1" customWidth="1"/>
    <col min="5127" max="5127" width="10.140625" bestFit="1" customWidth="1"/>
    <col min="5128" max="5128" width="11.7109375" bestFit="1" customWidth="1"/>
    <col min="5129" max="5129" width="10.140625" bestFit="1" customWidth="1"/>
    <col min="5130" max="5130" width="11.7109375" bestFit="1" customWidth="1"/>
    <col min="5131" max="5133" width="10.140625" bestFit="1" customWidth="1"/>
    <col min="5134" max="5134" width="11.7109375" bestFit="1" customWidth="1"/>
    <col min="5135" max="5135" width="10.28515625" bestFit="1" customWidth="1"/>
    <col min="5136" max="5136" width="11.7109375" bestFit="1" customWidth="1"/>
    <col min="5137" max="5137" width="9.140625" bestFit="1" customWidth="1"/>
    <col min="5138" max="5138" width="10.140625" bestFit="1" customWidth="1"/>
    <col min="5139" max="5139" width="11.7109375" bestFit="1" customWidth="1"/>
    <col min="5140" max="5140" width="10.140625" bestFit="1" customWidth="1"/>
    <col min="5377" max="5377" width="7" bestFit="1" customWidth="1"/>
    <col min="5378" max="5378" width="32.7109375" customWidth="1"/>
    <col min="5379" max="5379" width="11.7109375" customWidth="1"/>
    <col min="5380" max="5380" width="11.42578125" bestFit="1" customWidth="1"/>
    <col min="5381" max="5381" width="10.140625" bestFit="1" customWidth="1"/>
    <col min="5382" max="5382" width="11.7109375" bestFit="1" customWidth="1"/>
    <col min="5383" max="5383" width="10.140625" bestFit="1" customWidth="1"/>
    <col min="5384" max="5384" width="11.7109375" bestFit="1" customWidth="1"/>
    <col min="5385" max="5385" width="10.140625" bestFit="1" customWidth="1"/>
    <col min="5386" max="5386" width="11.7109375" bestFit="1" customWidth="1"/>
    <col min="5387" max="5389" width="10.140625" bestFit="1" customWidth="1"/>
    <col min="5390" max="5390" width="11.7109375" bestFit="1" customWidth="1"/>
    <col min="5391" max="5391" width="10.28515625" bestFit="1" customWidth="1"/>
    <col min="5392" max="5392" width="11.7109375" bestFit="1" customWidth="1"/>
    <col min="5393" max="5393" width="9.140625" bestFit="1" customWidth="1"/>
    <col min="5394" max="5394" width="10.140625" bestFit="1" customWidth="1"/>
    <col min="5395" max="5395" width="11.7109375" bestFit="1" customWidth="1"/>
    <col min="5396" max="5396" width="10.140625" bestFit="1" customWidth="1"/>
    <col min="5633" max="5633" width="7" bestFit="1" customWidth="1"/>
    <col min="5634" max="5634" width="32.7109375" customWidth="1"/>
    <col min="5635" max="5635" width="11.7109375" customWidth="1"/>
    <col min="5636" max="5636" width="11.42578125" bestFit="1" customWidth="1"/>
    <col min="5637" max="5637" width="10.140625" bestFit="1" customWidth="1"/>
    <col min="5638" max="5638" width="11.7109375" bestFit="1" customWidth="1"/>
    <col min="5639" max="5639" width="10.140625" bestFit="1" customWidth="1"/>
    <col min="5640" max="5640" width="11.7109375" bestFit="1" customWidth="1"/>
    <col min="5641" max="5641" width="10.140625" bestFit="1" customWidth="1"/>
    <col min="5642" max="5642" width="11.7109375" bestFit="1" customWidth="1"/>
    <col min="5643" max="5645" width="10.140625" bestFit="1" customWidth="1"/>
    <col min="5646" max="5646" width="11.7109375" bestFit="1" customWidth="1"/>
    <col min="5647" max="5647" width="10.28515625" bestFit="1" customWidth="1"/>
    <col min="5648" max="5648" width="11.7109375" bestFit="1" customWidth="1"/>
    <col min="5649" max="5649" width="9.140625" bestFit="1" customWidth="1"/>
    <col min="5650" max="5650" width="10.140625" bestFit="1" customWidth="1"/>
    <col min="5651" max="5651" width="11.7109375" bestFit="1" customWidth="1"/>
    <col min="5652" max="5652" width="10.140625" bestFit="1" customWidth="1"/>
    <col min="5889" max="5889" width="7" bestFit="1" customWidth="1"/>
    <col min="5890" max="5890" width="32.7109375" customWidth="1"/>
    <col min="5891" max="5891" width="11.7109375" customWidth="1"/>
    <col min="5892" max="5892" width="11.42578125" bestFit="1" customWidth="1"/>
    <col min="5893" max="5893" width="10.140625" bestFit="1" customWidth="1"/>
    <col min="5894" max="5894" width="11.7109375" bestFit="1" customWidth="1"/>
    <col min="5895" max="5895" width="10.140625" bestFit="1" customWidth="1"/>
    <col min="5896" max="5896" width="11.7109375" bestFit="1" customWidth="1"/>
    <col min="5897" max="5897" width="10.140625" bestFit="1" customWidth="1"/>
    <col min="5898" max="5898" width="11.7109375" bestFit="1" customWidth="1"/>
    <col min="5899" max="5901" width="10.140625" bestFit="1" customWidth="1"/>
    <col min="5902" max="5902" width="11.7109375" bestFit="1" customWidth="1"/>
    <col min="5903" max="5903" width="10.28515625" bestFit="1" customWidth="1"/>
    <col min="5904" max="5904" width="11.7109375" bestFit="1" customWidth="1"/>
    <col min="5905" max="5905" width="9.140625" bestFit="1" customWidth="1"/>
    <col min="5906" max="5906" width="10.140625" bestFit="1" customWidth="1"/>
    <col min="5907" max="5907" width="11.7109375" bestFit="1" customWidth="1"/>
    <col min="5908" max="5908" width="10.140625" bestFit="1" customWidth="1"/>
    <col min="6145" max="6145" width="7" bestFit="1" customWidth="1"/>
    <col min="6146" max="6146" width="32.7109375" customWidth="1"/>
    <col min="6147" max="6147" width="11.7109375" customWidth="1"/>
    <col min="6148" max="6148" width="11.42578125" bestFit="1" customWidth="1"/>
    <col min="6149" max="6149" width="10.140625" bestFit="1" customWidth="1"/>
    <col min="6150" max="6150" width="11.7109375" bestFit="1" customWidth="1"/>
    <col min="6151" max="6151" width="10.140625" bestFit="1" customWidth="1"/>
    <col min="6152" max="6152" width="11.7109375" bestFit="1" customWidth="1"/>
    <col min="6153" max="6153" width="10.140625" bestFit="1" customWidth="1"/>
    <col min="6154" max="6154" width="11.7109375" bestFit="1" customWidth="1"/>
    <col min="6155" max="6157" width="10.140625" bestFit="1" customWidth="1"/>
    <col min="6158" max="6158" width="11.7109375" bestFit="1" customWidth="1"/>
    <col min="6159" max="6159" width="10.28515625" bestFit="1" customWidth="1"/>
    <col min="6160" max="6160" width="11.7109375" bestFit="1" customWidth="1"/>
    <col min="6161" max="6161" width="9.140625" bestFit="1" customWidth="1"/>
    <col min="6162" max="6162" width="10.140625" bestFit="1" customWidth="1"/>
    <col min="6163" max="6163" width="11.7109375" bestFit="1" customWidth="1"/>
    <col min="6164" max="6164" width="10.140625" bestFit="1" customWidth="1"/>
    <col min="6401" max="6401" width="7" bestFit="1" customWidth="1"/>
    <col min="6402" max="6402" width="32.7109375" customWidth="1"/>
    <col min="6403" max="6403" width="11.7109375" customWidth="1"/>
    <col min="6404" max="6404" width="11.42578125" bestFit="1" customWidth="1"/>
    <col min="6405" max="6405" width="10.140625" bestFit="1" customWidth="1"/>
    <col min="6406" max="6406" width="11.7109375" bestFit="1" customWidth="1"/>
    <col min="6407" max="6407" width="10.140625" bestFit="1" customWidth="1"/>
    <col min="6408" max="6408" width="11.7109375" bestFit="1" customWidth="1"/>
    <col min="6409" max="6409" width="10.140625" bestFit="1" customWidth="1"/>
    <col min="6410" max="6410" width="11.7109375" bestFit="1" customWidth="1"/>
    <col min="6411" max="6413" width="10.140625" bestFit="1" customWidth="1"/>
    <col min="6414" max="6414" width="11.7109375" bestFit="1" customWidth="1"/>
    <col min="6415" max="6415" width="10.28515625" bestFit="1" customWidth="1"/>
    <col min="6416" max="6416" width="11.7109375" bestFit="1" customWidth="1"/>
    <col min="6417" max="6417" width="9.140625" bestFit="1" customWidth="1"/>
    <col min="6418" max="6418" width="10.140625" bestFit="1" customWidth="1"/>
    <col min="6419" max="6419" width="11.7109375" bestFit="1" customWidth="1"/>
    <col min="6420" max="6420" width="10.140625" bestFit="1" customWidth="1"/>
    <col min="6657" max="6657" width="7" bestFit="1" customWidth="1"/>
    <col min="6658" max="6658" width="32.7109375" customWidth="1"/>
    <col min="6659" max="6659" width="11.7109375" customWidth="1"/>
    <col min="6660" max="6660" width="11.42578125" bestFit="1" customWidth="1"/>
    <col min="6661" max="6661" width="10.140625" bestFit="1" customWidth="1"/>
    <col min="6662" max="6662" width="11.7109375" bestFit="1" customWidth="1"/>
    <col min="6663" max="6663" width="10.140625" bestFit="1" customWidth="1"/>
    <col min="6664" max="6664" width="11.7109375" bestFit="1" customWidth="1"/>
    <col min="6665" max="6665" width="10.140625" bestFit="1" customWidth="1"/>
    <col min="6666" max="6666" width="11.7109375" bestFit="1" customWidth="1"/>
    <col min="6667" max="6669" width="10.140625" bestFit="1" customWidth="1"/>
    <col min="6670" max="6670" width="11.7109375" bestFit="1" customWidth="1"/>
    <col min="6671" max="6671" width="10.28515625" bestFit="1" customWidth="1"/>
    <col min="6672" max="6672" width="11.7109375" bestFit="1" customWidth="1"/>
    <col min="6673" max="6673" width="9.140625" bestFit="1" customWidth="1"/>
    <col min="6674" max="6674" width="10.140625" bestFit="1" customWidth="1"/>
    <col min="6675" max="6675" width="11.7109375" bestFit="1" customWidth="1"/>
    <col min="6676" max="6676" width="10.140625" bestFit="1" customWidth="1"/>
    <col min="6913" max="6913" width="7" bestFit="1" customWidth="1"/>
    <col min="6914" max="6914" width="32.7109375" customWidth="1"/>
    <col min="6915" max="6915" width="11.7109375" customWidth="1"/>
    <col min="6916" max="6916" width="11.42578125" bestFit="1" customWidth="1"/>
    <col min="6917" max="6917" width="10.140625" bestFit="1" customWidth="1"/>
    <col min="6918" max="6918" width="11.7109375" bestFit="1" customWidth="1"/>
    <col min="6919" max="6919" width="10.140625" bestFit="1" customWidth="1"/>
    <col min="6920" max="6920" width="11.7109375" bestFit="1" customWidth="1"/>
    <col min="6921" max="6921" width="10.140625" bestFit="1" customWidth="1"/>
    <col min="6922" max="6922" width="11.7109375" bestFit="1" customWidth="1"/>
    <col min="6923" max="6925" width="10.140625" bestFit="1" customWidth="1"/>
    <col min="6926" max="6926" width="11.7109375" bestFit="1" customWidth="1"/>
    <col min="6927" max="6927" width="10.28515625" bestFit="1" customWidth="1"/>
    <col min="6928" max="6928" width="11.7109375" bestFit="1" customWidth="1"/>
    <col min="6929" max="6929" width="9.140625" bestFit="1" customWidth="1"/>
    <col min="6930" max="6930" width="10.140625" bestFit="1" customWidth="1"/>
    <col min="6931" max="6931" width="11.7109375" bestFit="1" customWidth="1"/>
    <col min="6932" max="6932" width="10.140625" bestFit="1" customWidth="1"/>
    <col min="7169" max="7169" width="7" bestFit="1" customWidth="1"/>
    <col min="7170" max="7170" width="32.7109375" customWidth="1"/>
    <col min="7171" max="7171" width="11.7109375" customWidth="1"/>
    <col min="7172" max="7172" width="11.42578125" bestFit="1" customWidth="1"/>
    <col min="7173" max="7173" width="10.140625" bestFit="1" customWidth="1"/>
    <col min="7174" max="7174" width="11.7109375" bestFit="1" customWidth="1"/>
    <col min="7175" max="7175" width="10.140625" bestFit="1" customWidth="1"/>
    <col min="7176" max="7176" width="11.7109375" bestFit="1" customWidth="1"/>
    <col min="7177" max="7177" width="10.140625" bestFit="1" customWidth="1"/>
    <col min="7178" max="7178" width="11.7109375" bestFit="1" customWidth="1"/>
    <col min="7179" max="7181" width="10.140625" bestFit="1" customWidth="1"/>
    <col min="7182" max="7182" width="11.7109375" bestFit="1" customWidth="1"/>
    <col min="7183" max="7183" width="10.28515625" bestFit="1" customWidth="1"/>
    <col min="7184" max="7184" width="11.7109375" bestFit="1" customWidth="1"/>
    <col min="7185" max="7185" width="9.140625" bestFit="1" customWidth="1"/>
    <col min="7186" max="7186" width="10.140625" bestFit="1" customWidth="1"/>
    <col min="7187" max="7187" width="11.7109375" bestFit="1" customWidth="1"/>
    <col min="7188" max="7188" width="10.140625" bestFit="1" customWidth="1"/>
    <col min="7425" max="7425" width="7" bestFit="1" customWidth="1"/>
    <col min="7426" max="7426" width="32.7109375" customWidth="1"/>
    <col min="7427" max="7427" width="11.7109375" customWidth="1"/>
    <col min="7428" max="7428" width="11.42578125" bestFit="1" customWidth="1"/>
    <col min="7429" max="7429" width="10.140625" bestFit="1" customWidth="1"/>
    <col min="7430" max="7430" width="11.7109375" bestFit="1" customWidth="1"/>
    <col min="7431" max="7431" width="10.140625" bestFit="1" customWidth="1"/>
    <col min="7432" max="7432" width="11.7109375" bestFit="1" customWidth="1"/>
    <col min="7433" max="7433" width="10.140625" bestFit="1" customWidth="1"/>
    <col min="7434" max="7434" width="11.7109375" bestFit="1" customWidth="1"/>
    <col min="7435" max="7437" width="10.140625" bestFit="1" customWidth="1"/>
    <col min="7438" max="7438" width="11.7109375" bestFit="1" customWidth="1"/>
    <col min="7439" max="7439" width="10.28515625" bestFit="1" customWidth="1"/>
    <col min="7440" max="7440" width="11.7109375" bestFit="1" customWidth="1"/>
    <col min="7441" max="7441" width="9.140625" bestFit="1" customWidth="1"/>
    <col min="7442" max="7442" width="10.140625" bestFit="1" customWidth="1"/>
    <col min="7443" max="7443" width="11.7109375" bestFit="1" customWidth="1"/>
    <col min="7444" max="7444" width="10.140625" bestFit="1" customWidth="1"/>
    <col min="7681" max="7681" width="7" bestFit="1" customWidth="1"/>
    <col min="7682" max="7682" width="32.7109375" customWidth="1"/>
    <col min="7683" max="7683" width="11.7109375" customWidth="1"/>
    <col min="7684" max="7684" width="11.42578125" bestFit="1" customWidth="1"/>
    <col min="7685" max="7685" width="10.140625" bestFit="1" customWidth="1"/>
    <col min="7686" max="7686" width="11.7109375" bestFit="1" customWidth="1"/>
    <col min="7687" max="7687" width="10.140625" bestFit="1" customWidth="1"/>
    <col min="7688" max="7688" width="11.7109375" bestFit="1" customWidth="1"/>
    <col min="7689" max="7689" width="10.140625" bestFit="1" customWidth="1"/>
    <col min="7690" max="7690" width="11.7109375" bestFit="1" customWidth="1"/>
    <col min="7691" max="7693" width="10.140625" bestFit="1" customWidth="1"/>
    <col min="7694" max="7694" width="11.7109375" bestFit="1" customWidth="1"/>
    <col min="7695" max="7695" width="10.28515625" bestFit="1" customWidth="1"/>
    <col min="7696" max="7696" width="11.7109375" bestFit="1" customWidth="1"/>
    <col min="7697" max="7697" width="9.140625" bestFit="1" customWidth="1"/>
    <col min="7698" max="7698" width="10.140625" bestFit="1" customWidth="1"/>
    <col min="7699" max="7699" width="11.7109375" bestFit="1" customWidth="1"/>
    <col min="7700" max="7700" width="10.140625" bestFit="1" customWidth="1"/>
    <col min="7937" max="7937" width="7" bestFit="1" customWidth="1"/>
    <col min="7938" max="7938" width="32.7109375" customWidth="1"/>
    <col min="7939" max="7939" width="11.7109375" customWidth="1"/>
    <col min="7940" max="7940" width="11.42578125" bestFit="1" customWidth="1"/>
    <col min="7941" max="7941" width="10.140625" bestFit="1" customWidth="1"/>
    <col min="7942" max="7942" width="11.7109375" bestFit="1" customWidth="1"/>
    <col min="7943" max="7943" width="10.140625" bestFit="1" customWidth="1"/>
    <col min="7944" max="7944" width="11.7109375" bestFit="1" customWidth="1"/>
    <col min="7945" max="7945" width="10.140625" bestFit="1" customWidth="1"/>
    <col min="7946" max="7946" width="11.7109375" bestFit="1" customWidth="1"/>
    <col min="7947" max="7949" width="10.140625" bestFit="1" customWidth="1"/>
    <col min="7950" max="7950" width="11.7109375" bestFit="1" customWidth="1"/>
    <col min="7951" max="7951" width="10.28515625" bestFit="1" customWidth="1"/>
    <col min="7952" max="7952" width="11.7109375" bestFit="1" customWidth="1"/>
    <col min="7953" max="7953" width="9.140625" bestFit="1" customWidth="1"/>
    <col min="7954" max="7954" width="10.140625" bestFit="1" customWidth="1"/>
    <col min="7955" max="7955" width="11.7109375" bestFit="1" customWidth="1"/>
    <col min="7956" max="7956" width="10.140625" bestFit="1" customWidth="1"/>
    <col min="8193" max="8193" width="7" bestFit="1" customWidth="1"/>
    <col min="8194" max="8194" width="32.7109375" customWidth="1"/>
    <col min="8195" max="8195" width="11.7109375" customWidth="1"/>
    <col min="8196" max="8196" width="11.42578125" bestFit="1" customWidth="1"/>
    <col min="8197" max="8197" width="10.140625" bestFit="1" customWidth="1"/>
    <col min="8198" max="8198" width="11.7109375" bestFit="1" customWidth="1"/>
    <col min="8199" max="8199" width="10.140625" bestFit="1" customWidth="1"/>
    <col min="8200" max="8200" width="11.7109375" bestFit="1" customWidth="1"/>
    <col min="8201" max="8201" width="10.140625" bestFit="1" customWidth="1"/>
    <col min="8202" max="8202" width="11.7109375" bestFit="1" customWidth="1"/>
    <col min="8203" max="8205" width="10.140625" bestFit="1" customWidth="1"/>
    <col min="8206" max="8206" width="11.7109375" bestFit="1" customWidth="1"/>
    <col min="8207" max="8207" width="10.28515625" bestFit="1" customWidth="1"/>
    <col min="8208" max="8208" width="11.7109375" bestFit="1" customWidth="1"/>
    <col min="8209" max="8209" width="9.140625" bestFit="1" customWidth="1"/>
    <col min="8210" max="8210" width="10.140625" bestFit="1" customWidth="1"/>
    <col min="8211" max="8211" width="11.7109375" bestFit="1" customWidth="1"/>
    <col min="8212" max="8212" width="10.140625" bestFit="1" customWidth="1"/>
    <col min="8449" max="8449" width="7" bestFit="1" customWidth="1"/>
    <col min="8450" max="8450" width="32.7109375" customWidth="1"/>
    <col min="8451" max="8451" width="11.7109375" customWidth="1"/>
    <col min="8452" max="8452" width="11.42578125" bestFit="1" customWidth="1"/>
    <col min="8453" max="8453" width="10.140625" bestFit="1" customWidth="1"/>
    <col min="8454" max="8454" width="11.7109375" bestFit="1" customWidth="1"/>
    <col min="8455" max="8455" width="10.140625" bestFit="1" customWidth="1"/>
    <col min="8456" max="8456" width="11.7109375" bestFit="1" customWidth="1"/>
    <col min="8457" max="8457" width="10.140625" bestFit="1" customWidth="1"/>
    <col min="8458" max="8458" width="11.7109375" bestFit="1" customWidth="1"/>
    <col min="8459" max="8461" width="10.140625" bestFit="1" customWidth="1"/>
    <col min="8462" max="8462" width="11.7109375" bestFit="1" customWidth="1"/>
    <col min="8463" max="8463" width="10.28515625" bestFit="1" customWidth="1"/>
    <col min="8464" max="8464" width="11.7109375" bestFit="1" customWidth="1"/>
    <col min="8465" max="8465" width="9.140625" bestFit="1" customWidth="1"/>
    <col min="8466" max="8466" width="10.140625" bestFit="1" customWidth="1"/>
    <col min="8467" max="8467" width="11.7109375" bestFit="1" customWidth="1"/>
    <col min="8468" max="8468" width="10.140625" bestFit="1" customWidth="1"/>
    <col min="8705" max="8705" width="7" bestFit="1" customWidth="1"/>
    <col min="8706" max="8706" width="32.7109375" customWidth="1"/>
    <col min="8707" max="8707" width="11.7109375" customWidth="1"/>
    <col min="8708" max="8708" width="11.42578125" bestFit="1" customWidth="1"/>
    <col min="8709" max="8709" width="10.140625" bestFit="1" customWidth="1"/>
    <col min="8710" max="8710" width="11.7109375" bestFit="1" customWidth="1"/>
    <col min="8711" max="8711" width="10.140625" bestFit="1" customWidth="1"/>
    <col min="8712" max="8712" width="11.7109375" bestFit="1" customWidth="1"/>
    <col min="8713" max="8713" width="10.140625" bestFit="1" customWidth="1"/>
    <col min="8714" max="8714" width="11.7109375" bestFit="1" customWidth="1"/>
    <col min="8715" max="8717" width="10.140625" bestFit="1" customWidth="1"/>
    <col min="8718" max="8718" width="11.7109375" bestFit="1" customWidth="1"/>
    <col min="8719" max="8719" width="10.28515625" bestFit="1" customWidth="1"/>
    <col min="8720" max="8720" width="11.7109375" bestFit="1" customWidth="1"/>
    <col min="8721" max="8721" width="9.140625" bestFit="1" customWidth="1"/>
    <col min="8722" max="8722" width="10.140625" bestFit="1" customWidth="1"/>
    <col min="8723" max="8723" width="11.7109375" bestFit="1" customWidth="1"/>
    <col min="8724" max="8724" width="10.140625" bestFit="1" customWidth="1"/>
    <col min="8961" max="8961" width="7" bestFit="1" customWidth="1"/>
    <col min="8962" max="8962" width="32.7109375" customWidth="1"/>
    <col min="8963" max="8963" width="11.7109375" customWidth="1"/>
    <col min="8964" max="8964" width="11.42578125" bestFit="1" customWidth="1"/>
    <col min="8965" max="8965" width="10.140625" bestFit="1" customWidth="1"/>
    <col min="8966" max="8966" width="11.7109375" bestFit="1" customWidth="1"/>
    <col min="8967" max="8967" width="10.140625" bestFit="1" customWidth="1"/>
    <col min="8968" max="8968" width="11.7109375" bestFit="1" customWidth="1"/>
    <col min="8969" max="8969" width="10.140625" bestFit="1" customWidth="1"/>
    <col min="8970" max="8970" width="11.7109375" bestFit="1" customWidth="1"/>
    <col min="8971" max="8973" width="10.140625" bestFit="1" customWidth="1"/>
    <col min="8974" max="8974" width="11.7109375" bestFit="1" customWidth="1"/>
    <col min="8975" max="8975" width="10.28515625" bestFit="1" customWidth="1"/>
    <col min="8976" max="8976" width="11.7109375" bestFit="1" customWidth="1"/>
    <col min="8977" max="8977" width="9.140625" bestFit="1" customWidth="1"/>
    <col min="8978" max="8978" width="10.140625" bestFit="1" customWidth="1"/>
    <col min="8979" max="8979" width="11.7109375" bestFit="1" customWidth="1"/>
    <col min="8980" max="8980" width="10.140625" bestFit="1" customWidth="1"/>
    <col min="9217" max="9217" width="7" bestFit="1" customWidth="1"/>
    <col min="9218" max="9218" width="32.7109375" customWidth="1"/>
    <col min="9219" max="9219" width="11.7109375" customWidth="1"/>
    <col min="9220" max="9220" width="11.42578125" bestFit="1" customWidth="1"/>
    <col min="9221" max="9221" width="10.140625" bestFit="1" customWidth="1"/>
    <col min="9222" max="9222" width="11.7109375" bestFit="1" customWidth="1"/>
    <col min="9223" max="9223" width="10.140625" bestFit="1" customWidth="1"/>
    <col min="9224" max="9224" width="11.7109375" bestFit="1" customWidth="1"/>
    <col min="9225" max="9225" width="10.140625" bestFit="1" customWidth="1"/>
    <col min="9226" max="9226" width="11.7109375" bestFit="1" customWidth="1"/>
    <col min="9227" max="9229" width="10.140625" bestFit="1" customWidth="1"/>
    <col min="9230" max="9230" width="11.7109375" bestFit="1" customWidth="1"/>
    <col min="9231" max="9231" width="10.28515625" bestFit="1" customWidth="1"/>
    <col min="9232" max="9232" width="11.7109375" bestFit="1" customWidth="1"/>
    <col min="9233" max="9233" width="9.140625" bestFit="1" customWidth="1"/>
    <col min="9234" max="9234" width="10.140625" bestFit="1" customWidth="1"/>
    <col min="9235" max="9235" width="11.7109375" bestFit="1" customWidth="1"/>
    <col min="9236" max="9236" width="10.140625" bestFit="1" customWidth="1"/>
    <col min="9473" max="9473" width="7" bestFit="1" customWidth="1"/>
    <col min="9474" max="9474" width="32.7109375" customWidth="1"/>
    <col min="9475" max="9475" width="11.7109375" customWidth="1"/>
    <col min="9476" max="9476" width="11.42578125" bestFit="1" customWidth="1"/>
    <col min="9477" max="9477" width="10.140625" bestFit="1" customWidth="1"/>
    <col min="9478" max="9478" width="11.7109375" bestFit="1" customWidth="1"/>
    <col min="9479" max="9479" width="10.140625" bestFit="1" customWidth="1"/>
    <col min="9480" max="9480" width="11.7109375" bestFit="1" customWidth="1"/>
    <col min="9481" max="9481" width="10.140625" bestFit="1" customWidth="1"/>
    <col min="9482" max="9482" width="11.7109375" bestFit="1" customWidth="1"/>
    <col min="9483" max="9485" width="10.140625" bestFit="1" customWidth="1"/>
    <col min="9486" max="9486" width="11.7109375" bestFit="1" customWidth="1"/>
    <col min="9487" max="9487" width="10.28515625" bestFit="1" customWidth="1"/>
    <col min="9488" max="9488" width="11.7109375" bestFit="1" customWidth="1"/>
    <col min="9489" max="9489" width="9.140625" bestFit="1" customWidth="1"/>
    <col min="9490" max="9490" width="10.140625" bestFit="1" customWidth="1"/>
    <col min="9491" max="9491" width="11.7109375" bestFit="1" customWidth="1"/>
    <col min="9492" max="9492" width="10.140625" bestFit="1" customWidth="1"/>
    <col min="9729" max="9729" width="7" bestFit="1" customWidth="1"/>
    <col min="9730" max="9730" width="32.7109375" customWidth="1"/>
    <col min="9731" max="9731" width="11.7109375" customWidth="1"/>
    <col min="9732" max="9732" width="11.42578125" bestFit="1" customWidth="1"/>
    <col min="9733" max="9733" width="10.140625" bestFit="1" customWidth="1"/>
    <col min="9734" max="9734" width="11.7109375" bestFit="1" customWidth="1"/>
    <col min="9735" max="9735" width="10.140625" bestFit="1" customWidth="1"/>
    <col min="9736" max="9736" width="11.7109375" bestFit="1" customWidth="1"/>
    <col min="9737" max="9737" width="10.140625" bestFit="1" customWidth="1"/>
    <col min="9738" max="9738" width="11.7109375" bestFit="1" customWidth="1"/>
    <col min="9739" max="9741" width="10.140625" bestFit="1" customWidth="1"/>
    <col min="9742" max="9742" width="11.7109375" bestFit="1" customWidth="1"/>
    <col min="9743" max="9743" width="10.28515625" bestFit="1" customWidth="1"/>
    <col min="9744" max="9744" width="11.7109375" bestFit="1" customWidth="1"/>
    <col min="9745" max="9745" width="9.140625" bestFit="1" customWidth="1"/>
    <col min="9746" max="9746" width="10.140625" bestFit="1" customWidth="1"/>
    <col min="9747" max="9747" width="11.7109375" bestFit="1" customWidth="1"/>
    <col min="9748" max="9748" width="10.140625" bestFit="1" customWidth="1"/>
    <col min="9985" max="9985" width="7" bestFit="1" customWidth="1"/>
    <col min="9986" max="9986" width="32.7109375" customWidth="1"/>
    <col min="9987" max="9987" width="11.7109375" customWidth="1"/>
    <col min="9988" max="9988" width="11.42578125" bestFit="1" customWidth="1"/>
    <col min="9989" max="9989" width="10.140625" bestFit="1" customWidth="1"/>
    <col min="9990" max="9990" width="11.7109375" bestFit="1" customWidth="1"/>
    <col min="9991" max="9991" width="10.140625" bestFit="1" customWidth="1"/>
    <col min="9992" max="9992" width="11.7109375" bestFit="1" customWidth="1"/>
    <col min="9993" max="9993" width="10.140625" bestFit="1" customWidth="1"/>
    <col min="9994" max="9994" width="11.7109375" bestFit="1" customWidth="1"/>
    <col min="9995" max="9997" width="10.140625" bestFit="1" customWidth="1"/>
    <col min="9998" max="9998" width="11.7109375" bestFit="1" customWidth="1"/>
    <col min="9999" max="9999" width="10.28515625" bestFit="1" customWidth="1"/>
    <col min="10000" max="10000" width="11.7109375" bestFit="1" customWidth="1"/>
    <col min="10001" max="10001" width="9.140625" bestFit="1" customWidth="1"/>
    <col min="10002" max="10002" width="10.140625" bestFit="1" customWidth="1"/>
    <col min="10003" max="10003" width="11.7109375" bestFit="1" customWidth="1"/>
    <col min="10004" max="10004" width="10.140625" bestFit="1" customWidth="1"/>
    <col min="10241" max="10241" width="7" bestFit="1" customWidth="1"/>
    <col min="10242" max="10242" width="32.7109375" customWidth="1"/>
    <col min="10243" max="10243" width="11.7109375" customWidth="1"/>
    <col min="10244" max="10244" width="11.42578125" bestFit="1" customWidth="1"/>
    <col min="10245" max="10245" width="10.140625" bestFit="1" customWidth="1"/>
    <col min="10246" max="10246" width="11.7109375" bestFit="1" customWidth="1"/>
    <col min="10247" max="10247" width="10.140625" bestFit="1" customWidth="1"/>
    <col min="10248" max="10248" width="11.7109375" bestFit="1" customWidth="1"/>
    <col min="10249" max="10249" width="10.140625" bestFit="1" customWidth="1"/>
    <col min="10250" max="10250" width="11.7109375" bestFit="1" customWidth="1"/>
    <col min="10251" max="10253" width="10.140625" bestFit="1" customWidth="1"/>
    <col min="10254" max="10254" width="11.7109375" bestFit="1" customWidth="1"/>
    <col min="10255" max="10255" width="10.28515625" bestFit="1" customWidth="1"/>
    <col min="10256" max="10256" width="11.7109375" bestFit="1" customWidth="1"/>
    <col min="10257" max="10257" width="9.140625" bestFit="1" customWidth="1"/>
    <col min="10258" max="10258" width="10.140625" bestFit="1" customWidth="1"/>
    <col min="10259" max="10259" width="11.7109375" bestFit="1" customWidth="1"/>
    <col min="10260" max="10260" width="10.140625" bestFit="1" customWidth="1"/>
    <col min="10497" max="10497" width="7" bestFit="1" customWidth="1"/>
    <col min="10498" max="10498" width="32.7109375" customWidth="1"/>
    <col min="10499" max="10499" width="11.7109375" customWidth="1"/>
    <col min="10500" max="10500" width="11.42578125" bestFit="1" customWidth="1"/>
    <col min="10501" max="10501" width="10.140625" bestFit="1" customWidth="1"/>
    <col min="10502" max="10502" width="11.7109375" bestFit="1" customWidth="1"/>
    <col min="10503" max="10503" width="10.140625" bestFit="1" customWidth="1"/>
    <col min="10504" max="10504" width="11.7109375" bestFit="1" customWidth="1"/>
    <col min="10505" max="10505" width="10.140625" bestFit="1" customWidth="1"/>
    <col min="10506" max="10506" width="11.7109375" bestFit="1" customWidth="1"/>
    <col min="10507" max="10509" width="10.140625" bestFit="1" customWidth="1"/>
    <col min="10510" max="10510" width="11.7109375" bestFit="1" customWidth="1"/>
    <col min="10511" max="10511" width="10.28515625" bestFit="1" customWidth="1"/>
    <col min="10512" max="10512" width="11.7109375" bestFit="1" customWidth="1"/>
    <col min="10513" max="10513" width="9.140625" bestFit="1" customWidth="1"/>
    <col min="10514" max="10514" width="10.140625" bestFit="1" customWidth="1"/>
    <col min="10515" max="10515" width="11.7109375" bestFit="1" customWidth="1"/>
    <col min="10516" max="10516" width="10.140625" bestFit="1" customWidth="1"/>
    <col min="10753" max="10753" width="7" bestFit="1" customWidth="1"/>
    <col min="10754" max="10754" width="32.7109375" customWidth="1"/>
    <col min="10755" max="10755" width="11.7109375" customWidth="1"/>
    <col min="10756" max="10756" width="11.42578125" bestFit="1" customWidth="1"/>
    <col min="10757" max="10757" width="10.140625" bestFit="1" customWidth="1"/>
    <col min="10758" max="10758" width="11.7109375" bestFit="1" customWidth="1"/>
    <col min="10759" max="10759" width="10.140625" bestFit="1" customWidth="1"/>
    <col min="10760" max="10760" width="11.7109375" bestFit="1" customWidth="1"/>
    <col min="10761" max="10761" width="10.140625" bestFit="1" customWidth="1"/>
    <col min="10762" max="10762" width="11.7109375" bestFit="1" customWidth="1"/>
    <col min="10763" max="10765" width="10.140625" bestFit="1" customWidth="1"/>
    <col min="10766" max="10766" width="11.7109375" bestFit="1" customWidth="1"/>
    <col min="10767" max="10767" width="10.28515625" bestFit="1" customWidth="1"/>
    <col min="10768" max="10768" width="11.7109375" bestFit="1" customWidth="1"/>
    <col min="10769" max="10769" width="9.140625" bestFit="1" customWidth="1"/>
    <col min="10770" max="10770" width="10.140625" bestFit="1" customWidth="1"/>
    <col min="10771" max="10771" width="11.7109375" bestFit="1" customWidth="1"/>
    <col min="10772" max="10772" width="10.140625" bestFit="1" customWidth="1"/>
    <col min="11009" max="11009" width="7" bestFit="1" customWidth="1"/>
    <col min="11010" max="11010" width="32.7109375" customWidth="1"/>
    <col min="11011" max="11011" width="11.7109375" customWidth="1"/>
    <col min="11012" max="11012" width="11.42578125" bestFit="1" customWidth="1"/>
    <col min="11013" max="11013" width="10.140625" bestFit="1" customWidth="1"/>
    <col min="11014" max="11014" width="11.7109375" bestFit="1" customWidth="1"/>
    <col min="11015" max="11015" width="10.140625" bestFit="1" customWidth="1"/>
    <col min="11016" max="11016" width="11.7109375" bestFit="1" customWidth="1"/>
    <col min="11017" max="11017" width="10.140625" bestFit="1" customWidth="1"/>
    <col min="11018" max="11018" width="11.7109375" bestFit="1" customWidth="1"/>
    <col min="11019" max="11021" width="10.140625" bestFit="1" customWidth="1"/>
    <col min="11022" max="11022" width="11.7109375" bestFit="1" customWidth="1"/>
    <col min="11023" max="11023" width="10.28515625" bestFit="1" customWidth="1"/>
    <col min="11024" max="11024" width="11.7109375" bestFit="1" customWidth="1"/>
    <col min="11025" max="11025" width="9.140625" bestFit="1" customWidth="1"/>
    <col min="11026" max="11026" width="10.140625" bestFit="1" customWidth="1"/>
    <col min="11027" max="11027" width="11.7109375" bestFit="1" customWidth="1"/>
    <col min="11028" max="11028" width="10.140625" bestFit="1" customWidth="1"/>
    <col min="11265" max="11265" width="7" bestFit="1" customWidth="1"/>
    <col min="11266" max="11266" width="32.7109375" customWidth="1"/>
    <col min="11267" max="11267" width="11.7109375" customWidth="1"/>
    <col min="11268" max="11268" width="11.42578125" bestFit="1" customWidth="1"/>
    <col min="11269" max="11269" width="10.140625" bestFit="1" customWidth="1"/>
    <col min="11270" max="11270" width="11.7109375" bestFit="1" customWidth="1"/>
    <col min="11271" max="11271" width="10.140625" bestFit="1" customWidth="1"/>
    <col min="11272" max="11272" width="11.7109375" bestFit="1" customWidth="1"/>
    <col min="11273" max="11273" width="10.140625" bestFit="1" customWidth="1"/>
    <col min="11274" max="11274" width="11.7109375" bestFit="1" customWidth="1"/>
    <col min="11275" max="11277" width="10.140625" bestFit="1" customWidth="1"/>
    <col min="11278" max="11278" width="11.7109375" bestFit="1" customWidth="1"/>
    <col min="11279" max="11279" width="10.28515625" bestFit="1" customWidth="1"/>
    <col min="11280" max="11280" width="11.7109375" bestFit="1" customWidth="1"/>
    <col min="11281" max="11281" width="9.140625" bestFit="1" customWidth="1"/>
    <col min="11282" max="11282" width="10.140625" bestFit="1" customWidth="1"/>
    <col min="11283" max="11283" width="11.7109375" bestFit="1" customWidth="1"/>
    <col min="11284" max="11284" width="10.140625" bestFit="1" customWidth="1"/>
    <col min="11521" max="11521" width="7" bestFit="1" customWidth="1"/>
    <col min="11522" max="11522" width="32.7109375" customWidth="1"/>
    <col min="11523" max="11523" width="11.7109375" customWidth="1"/>
    <col min="11524" max="11524" width="11.42578125" bestFit="1" customWidth="1"/>
    <col min="11525" max="11525" width="10.140625" bestFit="1" customWidth="1"/>
    <col min="11526" max="11526" width="11.7109375" bestFit="1" customWidth="1"/>
    <col min="11527" max="11527" width="10.140625" bestFit="1" customWidth="1"/>
    <col min="11528" max="11528" width="11.7109375" bestFit="1" customWidth="1"/>
    <col min="11529" max="11529" width="10.140625" bestFit="1" customWidth="1"/>
    <col min="11530" max="11530" width="11.7109375" bestFit="1" customWidth="1"/>
    <col min="11531" max="11533" width="10.140625" bestFit="1" customWidth="1"/>
    <col min="11534" max="11534" width="11.7109375" bestFit="1" customWidth="1"/>
    <col min="11535" max="11535" width="10.28515625" bestFit="1" customWidth="1"/>
    <col min="11536" max="11536" width="11.7109375" bestFit="1" customWidth="1"/>
    <col min="11537" max="11537" width="9.140625" bestFit="1" customWidth="1"/>
    <col min="11538" max="11538" width="10.140625" bestFit="1" customWidth="1"/>
    <col min="11539" max="11539" width="11.7109375" bestFit="1" customWidth="1"/>
    <col min="11540" max="11540" width="10.140625" bestFit="1" customWidth="1"/>
    <col min="11777" max="11777" width="7" bestFit="1" customWidth="1"/>
    <col min="11778" max="11778" width="32.7109375" customWidth="1"/>
    <col min="11779" max="11779" width="11.7109375" customWidth="1"/>
    <col min="11780" max="11780" width="11.42578125" bestFit="1" customWidth="1"/>
    <col min="11781" max="11781" width="10.140625" bestFit="1" customWidth="1"/>
    <col min="11782" max="11782" width="11.7109375" bestFit="1" customWidth="1"/>
    <col min="11783" max="11783" width="10.140625" bestFit="1" customWidth="1"/>
    <col min="11784" max="11784" width="11.7109375" bestFit="1" customWidth="1"/>
    <col min="11785" max="11785" width="10.140625" bestFit="1" customWidth="1"/>
    <col min="11786" max="11786" width="11.7109375" bestFit="1" customWidth="1"/>
    <col min="11787" max="11789" width="10.140625" bestFit="1" customWidth="1"/>
    <col min="11790" max="11790" width="11.7109375" bestFit="1" customWidth="1"/>
    <col min="11791" max="11791" width="10.28515625" bestFit="1" customWidth="1"/>
    <col min="11792" max="11792" width="11.7109375" bestFit="1" customWidth="1"/>
    <col min="11793" max="11793" width="9.140625" bestFit="1" customWidth="1"/>
    <col min="11794" max="11794" width="10.140625" bestFit="1" customWidth="1"/>
    <col min="11795" max="11795" width="11.7109375" bestFit="1" customWidth="1"/>
    <col min="11796" max="11796" width="10.140625" bestFit="1" customWidth="1"/>
    <col min="12033" max="12033" width="7" bestFit="1" customWidth="1"/>
    <col min="12034" max="12034" width="32.7109375" customWidth="1"/>
    <col min="12035" max="12035" width="11.7109375" customWidth="1"/>
    <col min="12036" max="12036" width="11.42578125" bestFit="1" customWidth="1"/>
    <col min="12037" max="12037" width="10.140625" bestFit="1" customWidth="1"/>
    <col min="12038" max="12038" width="11.7109375" bestFit="1" customWidth="1"/>
    <col min="12039" max="12039" width="10.140625" bestFit="1" customWidth="1"/>
    <col min="12040" max="12040" width="11.7109375" bestFit="1" customWidth="1"/>
    <col min="12041" max="12041" width="10.140625" bestFit="1" customWidth="1"/>
    <col min="12042" max="12042" width="11.7109375" bestFit="1" customWidth="1"/>
    <col min="12043" max="12045" width="10.140625" bestFit="1" customWidth="1"/>
    <col min="12046" max="12046" width="11.7109375" bestFit="1" customWidth="1"/>
    <col min="12047" max="12047" width="10.28515625" bestFit="1" customWidth="1"/>
    <col min="12048" max="12048" width="11.7109375" bestFit="1" customWidth="1"/>
    <col min="12049" max="12049" width="9.140625" bestFit="1" customWidth="1"/>
    <col min="12050" max="12050" width="10.140625" bestFit="1" customWidth="1"/>
    <col min="12051" max="12051" width="11.7109375" bestFit="1" customWidth="1"/>
    <col min="12052" max="12052" width="10.140625" bestFit="1" customWidth="1"/>
    <col min="12289" max="12289" width="7" bestFit="1" customWidth="1"/>
    <col min="12290" max="12290" width="32.7109375" customWidth="1"/>
    <col min="12291" max="12291" width="11.7109375" customWidth="1"/>
    <col min="12292" max="12292" width="11.42578125" bestFit="1" customWidth="1"/>
    <col min="12293" max="12293" width="10.140625" bestFit="1" customWidth="1"/>
    <col min="12294" max="12294" width="11.7109375" bestFit="1" customWidth="1"/>
    <col min="12295" max="12295" width="10.140625" bestFit="1" customWidth="1"/>
    <col min="12296" max="12296" width="11.7109375" bestFit="1" customWidth="1"/>
    <col min="12297" max="12297" width="10.140625" bestFit="1" customWidth="1"/>
    <col min="12298" max="12298" width="11.7109375" bestFit="1" customWidth="1"/>
    <col min="12299" max="12301" width="10.140625" bestFit="1" customWidth="1"/>
    <col min="12302" max="12302" width="11.7109375" bestFit="1" customWidth="1"/>
    <col min="12303" max="12303" width="10.28515625" bestFit="1" customWidth="1"/>
    <col min="12304" max="12304" width="11.7109375" bestFit="1" customWidth="1"/>
    <col min="12305" max="12305" width="9.140625" bestFit="1" customWidth="1"/>
    <col min="12306" max="12306" width="10.140625" bestFit="1" customWidth="1"/>
    <col min="12307" max="12307" width="11.7109375" bestFit="1" customWidth="1"/>
    <col min="12308" max="12308" width="10.140625" bestFit="1" customWidth="1"/>
    <col min="12545" max="12545" width="7" bestFit="1" customWidth="1"/>
    <col min="12546" max="12546" width="32.7109375" customWidth="1"/>
    <col min="12547" max="12547" width="11.7109375" customWidth="1"/>
    <col min="12548" max="12548" width="11.42578125" bestFit="1" customWidth="1"/>
    <col min="12549" max="12549" width="10.140625" bestFit="1" customWidth="1"/>
    <col min="12550" max="12550" width="11.7109375" bestFit="1" customWidth="1"/>
    <col min="12551" max="12551" width="10.140625" bestFit="1" customWidth="1"/>
    <col min="12552" max="12552" width="11.7109375" bestFit="1" customWidth="1"/>
    <col min="12553" max="12553" width="10.140625" bestFit="1" customWidth="1"/>
    <col min="12554" max="12554" width="11.7109375" bestFit="1" customWidth="1"/>
    <col min="12555" max="12557" width="10.140625" bestFit="1" customWidth="1"/>
    <col min="12558" max="12558" width="11.7109375" bestFit="1" customWidth="1"/>
    <col min="12559" max="12559" width="10.28515625" bestFit="1" customWidth="1"/>
    <col min="12560" max="12560" width="11.7109375" bestFit="1" customWidth="1"/>
    <col min="12561" max="12561" width="9.140625" bestFit="1" customWidth="1"/>
    <col min="12562" max="12562" width="10.140625" bestFit="1" customWidth="1"/>
    <col min="12563" max="12563" width="11.7109375" bestFit="1" customWidth="1"/>
    <col min="12564" max="12564" width="10.140625" bestFit="1" customWidth="1"/>
    <col min="12801" max="12801" width="7" bestFit="1" customWidth="1"/>
    <col min="12802" max="12802" width="32.7109375" customWidth="1"/>
    <col min="12803" max="12803" width="11.7109375" customWidth="1"/>
    <col min="12804" max="12804" width="11.42578125" bestFit="1" customWidth="1"/>
    <col min="12805" max="12805" width="10.140625" bestFit="1" customWidth="1"/>
    <col min="12806" max="12806" width="11.7109375" bestFit="1" customWidth="1"/>
    <col min="12807" max="12807" width="10.140625" bestFit="1" customWidth="1"/>
    <col min="12808" max="12808" width="11.7109375" bestFit="1" customWidth="1"/>
    <col min="12809" max="12809" width="10.140625" bestFit="1" customWidth="1"/>
    <col min="12810" max="12810" width="11.7109375" bestFit="1" customWidth="1"/>
    <col min="12811" max="12813" width="10.140625" bestFit="1" customWidth="1"/>
    <col min="12814" max="12814" width="11.7109375" bestFit="1" customWidth="1"/>
    <col min="12815" max="12815" width="10.28515625" bestFit="1" customWidth="1"/>
    <col min="12816" max="12816" width="11.7109375" bestFit="1" customWidth="1"/>
    <col min="12817" max="12817" width="9.140625" bestFit="1" customWidth="1"/>
    <col min="12818" max="12818" width="10.140625" bestFit="1" customWidth="1"/>
    <col min="12819" max="12819" width="11.7109375" bestFit="1" customWidth="1"/>
    <col min="12820" max="12820" width="10.140625" bestFit="1" customWidth="1"/>
    <col min="13057" max="13057" width="7" bestFit="1" customWidth="1"/>
    <col min="13058" max="13058" width="32.7109375" customWidth="1"/>
    <col min="13059" max="13059" width="11.7109375" customWidth="1"/>
    <col min="13060" max="13060" width="11.42578125" bestFit="1" customWidth="1"/>
    <col min="13061" max="13061" width="10.140625" bestFit="1" customWidth="1"/>
    <col min="13062" max="13062" width="11.7109375" bestFit="1" customWidth="1"/>
    <col min="13063" max="13063" width="10.140625" bestFit="1" customWidth="1"/>
    <col min="13064" max="13064" width="11.7109375" bestFit="1" customWidth="1"/>
    <col min="13065" max="13065" width="10.140625" bestFit="1" customWidth="1"/>
    <col min="13066" max="13066" width="11.7109375" bestFit="1" customWidth="1"/>
    <col min="13067" max="13069" width="10.140625" bestFit="1" customWidth="1"/>
    <col min="13070" max="13070" width="11.7109375" bestFit="1" customWidth="1"/>
    <col min="13071" max="13071" width="10.28515625" bestFit="1" customWidth="1"/>
    <col min="13072" max="13072" width="11.7109375" bestFit="1" customWidth="1"/>
    <col min="13073" max="13073" width="9.140625" bestFit="1" customWidth="1"/>
    <col min="13074" max="13074" width="10.140625" bestFit="1" customWidth="1"/>
    <col min="13075" max="13075" width="11.7109375" bestFit="1" customWidth="1"/>
    <col min="13076" max="13076" width="10.140625" bestFit="1" customWidth="1"/>
    <col min="13313" max="13313" width="7" bestFit="1" customWidth="1"/>
    <col min="13314" max="13314" width="32.7109375" customWidth="1"/>
    <col min="13315" max="13315" width="11.7109375" customWidth="1"/>
    <col min="13316" max="13316" width="11.42578125" bestFit="1" customWidth="1"/>
    <col min="13317" max="13317" width="10.140625" bestFit="1" customWidth="1"/>
    <col min="13318" max="13318" width="11.7109375" bestFit="1" customWidth="1"/>
    <col min="13319" max="13319" width="10.140625" bestFit="1" customWidth="1"/>
    <col min="13320" max="13320" width="11.7109375" bestFit="1" customWidth="1"/>
    <col min="13321" max="13321" width="10.140625" bestFit="1" customWidth="1"/>
    <col min="13322" max="13322" width="11.7109375" bestFit="1" customWidth="1"/>
    <col min="13323" max="13325" width="10.140625" bestFit="1" customWidth="1"/>
    <col min="13326" max="13326" width="11.7109375" bestFit="1" customWidth="1"/>
    <col min="13327" max="13327" width="10.28515625" bestFit="1" customWidth="1"/>
    <col min="13328" max="13328" width="11.7109375" bestFit="1" customWidth="1"/>
    <col min="13329" max="13329" width="9.140625" bestFit="1" customWidth="1"/>
    <col min="13330" max="13330" width="10.140625" bestFit="1" customWidth="1"/>
    <col min="13331" max="13331" width="11.7109375" bestFit="1" customWidth="1"/>
    <col min="13332" max="13332" width="10.140625" bestFit="1" customWidth="1"/>
    <col min="13569" max="13569" width="7" bestFit="1" customWidth="1"/>
    <col min="13570" max="13570" width="32.7109375" customWidth="1"/>
    <col min="13571" max="13571" width="11.7109375" customWidth="1"/>
    <col min="13572" max="13572" width="11.42578125" bestFit="1" customWidth="1"/>
    <col min="13573" max="13573" width="10.140625" bestFit="1" customWidth="1"/>
    <col min="13574" max="13574" width="11.7109375" bestFit="1" customWidth="1"/>
    <col min="13575" max="13575" width="10.140625" bestFit="1" customWidth="1"/>
    <col min="13576" max="13576" width="11.7109375" bestFit="1" customWidth="1"/>
    <col min="13577" max="13577" width="10.140625" bestFit="1" customWidth="1"/>
    <col min="13578" max="13578" width="11.7109375" bestFit="1" customWidth="1"/>
    <col min="13579" max="13581" width="10.140625" bestFit="1" customWidth="1"/>
    <col min="13582" max="13582" width="11.7109375" bestFit="1" customWidth="1"/>
    <col min="13583" max="13583" width="10.28515625" bestFit="1" customWidth="1"/>
    <col min="13584" max="13584" width="11.7109375" bestFit="1" customWidth="1"/>
    <col min="13585" max="13585" width="9.140625" bestFit="1" customWidth="1"/>
    <col min="13586" max="13586" width="10.140625" bestFit="1" customWidth="1"/>
    <col min="13587" max="13587" width="11.7109375" bestFit="1" customWidth="1"/>
    <col min="13588" max="13588" width="10.140625" bestFit="1" customWidth="1"/>
    <col min="13825" max="13825" width="7" bestFit="1" customWidth="1"/>
    <col min="13826" max="13826" width="32.7109375" customWidth="1"/>
    <col min="13827" max="13827" width="11.7109375" customWidth="1"/>
    <col min="13828" max="13828" width="11.42578125" bestFit="1" customWidth="1"/>
    <col min="13829" max="13829" width="10.140625" bestFit="1" customWidth="1"/>
    <col min="13830" max="13830" width="11.7109375" bestFit="1" customWidth="1"/>
    <col min="13831" max="13831" width="10.140625" bestFit="1" customWidth="1"/>
    <col min="13832" max="13832" width="11.7109375" bestFit="1" customWidth="1"/>
    <col min="13833" max="13833" width="10.140625" bestFit="1" customWidth="1"/>
    <col min="13834" max="13834" width="11.7109375" bestFit="1" customWidth="1"/>
    <col min="13835" max="13837" width="10.140625" bestFit="1" customWidth="1"/>
    <col min="13838" max="13838" width="11.7109375" bestFit="1" customWidth="1"/>
    <col min="13839" max="13839" width="10.28515625" bestFit="1" customWidth="1"/>
    <col min="13840" max="13840" width="11.7109375" bestFit="1" customWidth="1"/>
    <col min="13841" max="13841" width="9.140625" bestFit="1" customWidth="1"/>
    <col min="13842" max="13842" width="10.140625" bestFit="1" customWidth="1"/>
    <col min="13843" max="13843" width="11.7109375" bestFit="1" customWidth="1"/>
    <col min="13844" max="13844" width="10.140625" bestFit="1" customWidth="1"/>
    <col min="14081" max="14081" width="7" bestFit="1" customWidth="1"/>
    <col min="14082" max="14082" width="32.7109375" customWidth="1"/>
    <col min="14083" max="14083" width="11.7109375" customWidth="1"/>
    <col min="14084" max="14084" width="11.42578125" bestFit="1" customWidth="1"/>
    <col min="14085" max="14085" width="10.140625" bestFit="1" customWidth="1"/>
    <col min="14086" max="14086" width="11.7109375" bestFit="1" customWidth="1"/>
    <col min="14087" max="14087" width="10.140625" bestFit="1" customWidth="1"/>
    <col min="14088" max="14088" width="11.7109375" bestFit="1" customWidth="1"/>
    <col min="14089" max="14089" width="10.140625" bestFit="1" customWidth="1"/>
    <col min="14090" max="14090" width="11.7109375" bestFit="1" customWidth="1"/>
    <col min="14091" max="14093" width="10.140625" bestFit="1" customWidth="1"/>
    <col min="14094" max="14094" width="11.7109375" bestFit="1" customWidth="1"/>
    <col min="14095" max="14095" width="10.28515625" bestFit="1" customWidth="1"/>
    <col min="14096" max="14096" width="11.7109375" bestFit="1" customWidth="1"/>
    <col min="14097" max="14097" width="9.140625" bestFit="1" customWidth="1"/>
    <col min="14098" max="14098" width="10.140625" bestFit="1" customWidth="1"/>
    <col min="14099" max="14099" width="11.7109375" bestFit="1" customWidth="1"/>
    <col min="14100" max="14100" width="10.140625" bestFit="1" customWidth="1"/>
    <col min="14337" max="14337" width="7" bestFit="1" customWidth="1"/>
    <col min="14338" max="14338" width="32.7109375" customWidth="1"/>
    <col min="14339" max="14339" width="11.7109375" customWidth="1"/>
    <col min="14340" max="14340" width="11.42578125" bestFit="1" customWidth="1"/>
    <col min="14341" max="14341" width="10.140625" bestFit="1" customWidth="1"/>
    <col min="14342" max="14342" width="11.7109375" bestFit="1" customWidth="1"/>
    <col min="14343" max="14343" width="10.140625" bestFit="1" customWidth="1"/>
    <col min="14344" max="14344" width="11.7109375" bestFit="1" customWidth="1"/>
    <col min="14345" max="14345" width="10.140625" bestFit="1" customWidth="1"/>
    <col min="14346" max="14346" width="11.7109375" bestFit="1" customWidth="1"/>
    <col min="14347" max="14349" width="10.140625" bestFit="1" customWidth="1"/>
    <col min="14350" max="14350" width="11.7109375" bestFit="1" customWidth="1"/>
    <col min="14351" max="14351" width="10.28515625" bestFit="1" customWidth="1"/>
    <col min="14352" max="14352" width="11.7109375" bestFit="1" customWidth="1"/>
    <col min="14353" max="14353" width="9.140625" bestFit="1" customWidth="1"/>
    <col min="14354" max="14354" width="10.140625" bestFit="1" customWidth="1"/>
    <col min="14355" max="14355" width="11.7109375" bestFit="1" customWidth="1"/>
    <col min="14356" max="14356" width="10.140625" bestFit="1" customWidth="1"/>
    <col min="14593" max="14593" width="7" bestFit="1" customWidth="1"/>
    <col min="14594" max="14594" width="32.7109375" customWidth="1"/>
    <col min="14595" max="14595" width="11.7109375" customWidth="1"/>
    <col min="14596" max="14596" width="11.42578125" bestFit="1" customWidth="1"/>
    <col min="14597" max="14597" width="10.140625" bestFit="1" customWidth="1"/>
    <col min="14598" max="14598" width="11.7109375" bestFit="1" customWidth="1"/>
    <col min="14599" max="14599" width="10.140625" bestFit="1" customWidth="1"/>
    <col min="14600" max="14600" width="11.7109375" bestFit="1" customWidth="1"/>
    <col min="14601" max="14601" width="10.140625" bestFit="1" customWidth="1"/>
    <col min="14602" max="14602" width="11.7109375" bestFit="1" customWidth="1"/>
    <col min="14603" max="14605" width="10.140625" bestFit="1" customWidth="1"/>
    <col min="14606" max="14606" width="11.7109375" bestFit="1" customWidth="1"/>
    <col min="14607" max="14607" width="10.28515625" bestFit="1" customWidth="1"/>
    <col min="14608" max="14608" width="11.7109375" bestFit="1" customWidth="1"/>
    <col min="14609" max="14609" width="9.140625" bestFit="1" customWidth="1"/>
    <col min="14610" max="14610" width="10.140625" bestFit="1" customWidth="1"/>
    <col min="14611" max="14611" width="11.7109375" bestFit="1" customWidth="1"/>
    <col min="14612" max="14612" width="10.140625" bestFit="1" customWidth="1"/>
    <col min="14849" max="14849" width="7" bestFit="1" customWidth="1"/>
    <col min="14850" max="14850" width="32.7109375" customWidth="1"/>
    <col min="14851" max="14851" width="11.7109375" customWidth="1"/>
    <col min="14852" max="14852" width="11.42578125" bestFit="1" customWidth="1"/>
    <col min="14853" max="14853" width="10.140625" bestFit="1" customWidth="1"/>
    <col min="14854" max="14854" width="11.7109375" bestFit="1" customWidth="1"/>
    <col min="14855" max="14855" width="10.140625" bestFit="1" customWidth="1"/>
    <col min="14856" max="14856" width="11.7109375" bestFit="1" customWidth="1"/>
    <col min="14857" max="14857" width="10.140625" bestFit="1" customWidth="1"/>
    <col min="14858" max="14858" width="11.7109375" bestFit="1" customWidth="1"/>
    <col min="14859" max="14861" width="10.140625" bestFit="1" customWidth="1"/>
    <col min="14862" max="14862" width="11.7109375" bestFit="1" customWidth="1"/>
    <col min="14863" max="14863" width="10.28515625" bestFit="1" customWidth="1"/>
    <col min="14864" max="14864" width="11.7109375" bestFit="1" customWidth="1"/>
    <col min="14865" max="14865" width="9.140625" bestFit="1" customWidth="1"/>
    <col min="14866" max="14866" width="10.140625" bestFit="1" customWidth="1"/>
    <col min="14867" max="14867" width="11.7109375" bestFit="1" customWidth="1"/>
    <col min="14868" max="14868" width="10.140625" bestFit="1" customWidth="1"/>
    <col min="15105" max="15105" width="7" bestFit="1" customWidth="1"/>
    <col min="15106" max="15106" width="32.7109375" customWidth="1"/>
    <col min="15107" max="15107" width="11.7109375" customWidth="1"/>
    <col min="15108" max="15108" width="11.42578125" bestFit="1" customWidth="1"/>
    <col min="15109" max="15109" width="10.140625" bestFit="1" customWidth="1"/>
    <col min="15110" max="15110" width="11.7109375" bestFit="1" customWidth="1"/>
    <col min="15111" max="15111" width="10.140625" bestFit="1" customWidth="1"/>
    <col min="15112" max="15112" width="11.7109375" bestFit="1" customWidth="1"/>
    <col min="15113" max="15113" width="10.140625" bestFit="1" customWidth="1"/>
    <col min="15114" max="15114" width="11.7109375" bestFit="1" customWidth="1"/>
    <col min="15115" max="15117" width="10.140625" bestFit="1" customWidth="1"/>
    <col min="15118" max="15118" width="11.7109375" bestFit="1" customWidth="1"/>
    <col min="15119" max="15119" width="10.28515625" bestFit="1" customWidth="1"/>
    <col min="15120" max="15120" width="11.7109375" bestFit="1" customWidth="1"/>
    <col min="15121" max="15121" width="9.140625" bestFit="1" customWidth="1"/>
    <col min="15122" max="15122" width="10.140625" bestFit="1" customWidth="1"/>
    <col min="15123" max="15123" width="11.7109375" bestFit="1" customWidth="1"/>
    <col min="15124" max="15124" width="10.140625" bestFit="1" customWidth="1"/>
    <col min="15361" max="15361" width="7" bestFit="1" customWidth="1"/>
    <col min="15362" max="15362" width="32.7109375" customWidth="1"/>
    <col min="15363" max="15363" width="11.7109375" customWidth="1"/>
    <col min="15364" max="15364" width="11.42578125" bestFit="1" customWidth="1"/>
    <col min="15365" max="15365" width="10.140625" bestFit="1" customWidth="1"/>
    <col min="15366" max="15366" width="11.7109375" bestFit="1" customWidth="1"/>
    <col min="15367" max="15367" width="10.140625" bestFit="1" customWidth="1"/>
    <col min="15368" max="15368" width="11.7109375" bestFit="1" customWidth="1"/>
    <col min="15369" max="15369" width="10.140625" bestFit="1" customWidth="1"/>
    <col min="15370" max="15370" width="11.7109375" bestFit="1" customWidth="1"/>
    <col min="15371" max="15373" width="10.140625" bestFit="1" customWidth="1"/>
    <col min="15374" max="15374" width="11.7109375" bestFit="1" customWidth="1"/>
    <col min="15375" max="15375" width="10.28515625" bestFit="1" customWidth="1"/>
    <col min="15376" max="15376" width="11.7109375" bestFit="1" customWidth="1"/>
    <col min="15377" max="15377" width="9.140625" bestFit="1" customWidth="1"/>
    <col min="15378" max="15378" width="10.140625" bestFit="1" customWidth="1"/>
    <col min="15379" max="15379" width="11.7109375" bestFit="1" customWidth="1"/>
    <col min="15380" max="15380" width="10.140625" bestFit="1" customWidth="1"/>
    <col min="15617" max="15617" width="7" bestFit="1" customWidth="1"/>
    <col min="15618" max="15618" width="32.7109375" customWidth="1"/>
    <col min="15619" max="15619" width="11.7109375" customWidth="1"/>
    <col min="15620" max="15620" width="11.42578125" bestFit="1" customWidth="1"/>
    <col min="15621" max="15621" width="10.140625" bestFit="1" customWidth="1"/>
    <col min="15622" max="15622" width="11.7109375" bestFit="1" customWidth="1"/>
    <col min="15623" max="15623" width="10.140625" bestFit="1" customWidth="1"/>
    <col min="15624" max="15624" width="11.7109375" bestFit="1" customWidth="1"/>
    <col min="15625" max="15625" width="10.140625" bestFit="1" customWidth="1"/>
    <col min="15626" max="15626" width="11.7109375" bestFit="1" customWidth="1"/>
    <col min="15627" max="15629" width="10.140625" bestFit="1" customWidth="1"/>
    <col min="15630" max="15630" width="11.7109375" bestFit="1" customWidth="1"/>
    <col min="15631" max="15631" width="10.28515625" bestFit="1" customWidth="1"/>
    <col min="15632" max="15632" width="11.7109375" bestFit="1" customWidth="1"/>
    <col min="15633" max="15633" width="9.140625" bestFit="1" customWidth="1"/>
    <col min="15634" max="15634" width="10.140625" bestFit="1" customWidth="1"/>
    <col min="15635" max="15635" width="11.7109375" bestFit="1" customWidth="1"/>
    <col min="15636" max="15636" width="10.140625" bestFit="1" customWidth="1"/>
    <col min="15873" max="15873" width="7" bestFit="1" customWidth="1"/>
    <col min="15874" max="15874" width="32.7109375" customWidth="1"/>
    <col min="15875" max="15875" width="11.7109375" customWidth="1"/>
    <col min="15876" max="15876" width="11.42578125" bestFit="1" customWidth="1"/>
    <col min="15877" max="15877" width="10.140625" bestFit="1" customWidth="1"/>
    <col min="15878" max="15878" width="11.7109375" bestFit="1" customWidth="1"/>
    <col min="15879" max="15879" width="10.140625" bestFit="1" customWidth="1"/>
    <col min="15880" max="15880" width="11.7109375" bestFit="1" customWidth="1"/>
    <col min="15881" max="15881" width="10.140625" bestFit="1" customWidth="1"/>
    <col min="15882" max="15882" width="11.7109375" bestFit="1" customWidth="1"/>
    <col min="15883" max="15885" width="10.140625" bestFit="1" customWidth="1"/>
    <col min="15886" max="15886" width="11.7109375" bestFit="1" customWidth="1"/>
    <col min="15887" max="15887" width="10.28515625" bestFit="1" customWidth="1"/>
    <col min="15888" max="15888" width="11.7109375" bestFit="1" customWidth="1"/>
    <col min="15889" max="15889" width="9.140625" bestFit="1" customWidth="1"/>
    <col min="15890" max="15890" width="10.140625" bestFit="1" customWidth="1"/>
    <col min="15891" max="15891" width="11.7109375" bestFit="1" customWidth="1"/>
    <col min="15892" max="15892" width="10.140625" bestFit="1" customWidth="1"/>
    <col min="16129" max="16129" width="7" bestFit="1" customWidth="1"/>
    <col min="16130" max="16130" width="32.7109375" customWidth="1"/>
    <col min="16131" max="16131" width="11.7109375" customWidth="1"/>
    <col min="16132" max="16132" width="11.42578125" bestFit="1" customWidth="1"/>
    <col min="16133" max="16133" width="10.140625" bestFit="1" customWidth="1"/>
    <col min="16134" max="16134" width="11.7109375" bestFit="1" customWidth="1"/>
    <col min="16135" max="16135" width="10.140625" bestFit="1" customWidth="1"/>
    <col min="16136" max="16136" width="11.7109375" bestFit="1" customWidth="1"/>
    <col min="16137" max="16137" width="10.140625" bestFit="1" customWidth="1"/>
    <col min="16138" max="16138" width="11.7109375" bestFit="1" customWidth="1"/>
    <col min="16139" max="16141" width="10.140625" bestFit="1" customWidth="1"/>
    <col min="16142" max="16142" width="11.7109375" bestFit="1" customWidth="1"/>
    <col min="16143" max="16143" width="10.28515625" bestFit="1" customWidth="1"/>
    <col min="16144" max="16144" width="11.7109375" bestFit="1" customWidth="1"/>
    <col min="16145" max="16145" width="9.140625" bestFit="1" customWidth="1"/>
    <col min="16146" max="16146" width="10.140625" bestFit="1" customWidth="1"/>
    <col min="16147" max="16147" width="11.7109375" bestFit="1" customWidth="1"/>
    <col min="16148" max="16148" width="10.140625" bestFit="1" customWidth="1"/>
  </cols>
  <sheetData>
    <row r="1" spans="1:7" x14ac:dyDescent="0.25">
      <c r="B1" s="1" t="s">
        <v>0</v>
      </c>
      <c r="C1" s="1"/>
      <c r="D1" s="1" t="s">
        <v>1</v>
      </c>
      <c r="E1" s="1"/>
      <c r="F1" s="1"/>
    </row>
    <row r="2" spans="1:7" x14ac:dyDescent="0.25">
      <c r="B2" s="1" t="s">
        <v>2</v>
      </c>
      <c r="C2" s="1"/>
      <c r="D2" s="1" t="s">
        <v>3</v>
      </c>
      <c r="E2" s="1"/>
      <c r="F2" s="1"/>
    </row>
    <row r="3" spans="1:7" x14ac:dyDescent="0.25">
      <c r="B3" s="1" t="s">
        <v>4</v>
      </c>
      <c r="C3" s="1"/>
      <c r="D3" s="1" t="s">
        <v>5</v>
      </c>
      <c r="E3" s="1"/>
      <c r="F3" s="1"/>
    </row>
    <row r="4" spans="1:7" x14ac:dyDescent="0.25">
      <c r="A4" s="2"/>
      <c r="B4" s="2"/>
      <c r="C4" s="2"/>
      <c r="D4" s="2"/>
      <c r="E4" s="2"/>
      <c r="F4" s="2"/>
    </row>
    <row r="5" spans="1:7" x14ac:dyDescent="0.25">
      <c r="A5" s="2"/>
      <c r="C5" s="1" t="s">
        <v>6</v>
      </c>
      <c r="D5" s="2"/>
      <c r="E5" s="2"/>
      <c r="F5" s="2"/>
    </row>
    <row r="6" spans="1:7" x14ac:dyDescent="0.25">
      <c r="A6" s="2"/>
      <c r="B6" s="1" t="s">
        <v>7</v>
      </c>
      <c r="C6" s="2"/>
      <c r="D6" s="2"/>
      <c r="E6" s="2"/>
      <c r="F6" s="2"/>
    </row>
    <row r="7" spans="1:7" x14ac:dyDescent="0.25">
      <c r="A7" s="2"/>
      <c r="B7" s="2"/>
      <c r="C7" s="2"/>
      <c r="D7" s="2"/>
      <c r="E7" s="2"/>
      <c r="F7" s="2"/>
    </row>
    <row r="8" spans="1:7" x14ac:dyDescent="0.25">
      <c r="B8" s="2" t="s">
        <v>8</v>
      </c>
      <c r="C8" s="2"/>
      <c r="D8" s="2"/>
      <c r="E8" s="2"/>
      <c r="F8" s="2"/>
    </row>
    <row r="9" spans="1:7" ht="39.75" customHeight="1" x14ac:dyDescent="0.25">
      <c r="A9" s="3" t="s">
        <v>9</v>
      </c>
      <c r="B9" s="4"/>
      <c r="C9" s="4"/>
      <c r="D9" s="4"/>
      <c r="E9" s="4"/>
      <c r="F9" s="4"/>
      <c r="G9" s="4"/>
    </row>
    <row r="10" spans="1:7" x14ac:dyDescent="0.25">
      <c r="B10" s="2" t="s">
        <v>10</v>
      </c>
      <c r="C10" s="2"/>
      <c r="D10" s="2"/>
      <c r="E10" s="2"/>
      <c r="F10" s="2"/>
    </row>
    <row r="11" spans="1:7" ht="53.25" customHeight="1" x14ac:dyDescent="0.25">
      <c r="A11" s="3" t="s">
        <v>11</v>
      </c>
      <c r="B11" s="4"/>
      <c r="C11" s="4"/>
      <c r="D11" s="4"/>
      <c r="E11" s="4"/>
      <c r="F11" s="4"/>
    </row>
    <row r="12" spans="1:7" x14ac:dyDescent="0.25">
      <c r="B12" s="2" t="s">
        <v>12</v>
      </c>
      <c r="C12" s="1"/>
      <c r="D12" s="2"/>
      <c r="E12" s="2"/>
      <c r="F12" s="2"/>
    </row>
    <row r="13" spans="1:7" x14ac:dyDescent="0.25">
      <c r="A13" s="2"/>
      <c r="B13" s="1"/>
      <c r="C13" s="2"/>
      <c r="D13" s="2"/>
      <c r="E13" s="2"/>
      <c r="F13" s="2"/>
    </row>
    <row r="14" spans="1:7" x14ac:dyDescent="0.25">
      <c r="B14" s="2" t="s">
        <v>13</v>
      </c>
      <c r="C14" s="1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</row>
    <row r="16" spans="1:7" x14ac:dyDescent="0.25">
      <c r="A16" s="5" t="s">
        <v>14</v>
      </c>
      <c r="B16" s="5" t="s">
        <v>15</v>
      </c>
      <c r="C16" s="6" t="s">
        <v>16</v>
      </c>
      <c r="D16" s="6" t="s">
        <v>17</v>
      </c>
      <c r="E16" s="6" t="s">
        <v>18</v>
      </c>
      <c r="F16" s="2"/>
    </row>
    <row r="17" spans="1:6" x14ac:dyDescent="0.25">
      <c r="A17" s="7">
        <v>1</v>
      </c>
      <c r="B17" s="8" t="s">
        <v>19</v>
      </c>
      <c r="C17" s="9">
        <f t="shared" ref="C17:C29" si="0">SUM(D17:E17)</f>
        <v>541</v>
      </c>
      <c r="D17" s="9">
        <v>335</v>
      </c>
      <c r="E17" s="9">
        <v>206</v>
      </c>
      <c r="F17" s="2"/>
    </row>
    <row r="18" spans="1:6" x14ac:dyDescent="0.25">
      <c r="A18" s="7">
        <v>2</v>
      </c>
      <c r="B18" s="8" t="s">
        <v>20</v>
      </c>
      <c r="C18" s="9">
        <f t="shared" si="0"/>
        <v>100</v>
      </c>
      <c r="D18" s="9">
        <v>78</v>
      </c>
      <c r="E18" s="9">
        <v>22</v>
      </c>
      <c r="F18" s="2"/>
    </row>
    <row r="19" spans="1:6" x14ac:dyDescent="0.25">
      <c r="A19" s="7">
        <v>3</v>
      </c>
      <c r="B19" s="8" t="s">
        <v>21</v>
      </c>
      <c r="C19" s="9">
        <f t="shared" si="0"/>
        <v>100</v>
      </c>
      <c r="D19" s="9">
        <v>78</v>
      </c>
      <c r="E19" s="9">
        <v>22</v>
      </c>
      <c r="F19" s="2"/>
    </row>
    <row r="20" spans="1:6" x14ac:dyDescent="0.25">
      <c r="A20" s="7">
        <v>4</v>
      </c>
      <c r="B20" s="8" t="s">
        <v>22</v>
      </c>
      <c r="C20" s="9">
        <f t="shared" si="0"/>
        <v>463</v>
      </c>
      <c r="D20" s="9">
        <v>258</v>
      </c>
      <c r="E20" s="9">
        <v>205</v>
      </c>
      <c r="F20" s="2"/>
    </row>
    <row r="21" spans="1:6" x14ac:dyDescent="0.25">
      <c r="A21" s="7">
        <v>5</v>
      </c>
      <c r="B21" s="8" t="s">
        <v>23</v>
      </c>
      <c r="C21" s="9">
        <f t="shared" si="0"/>
        <v>482</v>
      </c>
      <c r="D21" s="9">
        <v>397</v>
      </c>
      <c r="E21" s="9">
        <v>85</v>
      </c>
      <c r="F21" s="2"/>
    </row>
    <row r="22" spans="1:6" x14ac:dyDescent="0.25">
      <c r="A22" s="7">
        <v>6</v>
      </c>
      <c r="B22" s="8" t="s">
        <v>24</v>
      </c>
      <c r="C22" s="9">
        <f t="shared" si="0"/>
        <v>103</v>
      </c>
      <c r="D22" s="9">
        <v>54</v>
      </c>
      <c r="E22" s="9">
        <v>49</v>
      </c>
      <c r="F22" s="2"/>
    </row>
    <row r="23" spans="1:6" x14ac:dyDescent="0.25">
      <c r="A23" s="7">
        <v>7</v>
      </c>
      <c r="B23" s="8" t="s">
        <v>25</v>
      </c>
      <c r="C23" s="9">
        <f t="shared" si="0"/>
        <v>201</v>
      </c>
      <c r="D23" s="9">
        <v>125</v>
      </c>
      <c r="E23" s="9">
        <v>76</v>
      </c>
      <c r="F23" s="2"/>
    </row>
    <row r="24" spans="1:6" x14ac:dyDescent="0.25">
      <c r="A24" s="7">
        <v>8</v>
      </c>
      <c r="B24" s="8" t="s">
        <v>26</v>
      </c>
      <c r="C24" s="9">
        <f t="shared" si="0"/>
        <v>157</v>
      </c>
      <c r="D24" s="9">
        <v>100</v>
      </c>
      <c r="E24" s="9">
        <v>57</v>
      </c>
      <c r="F24" s="2"/>
    </row>
    <row r="25" spans="1:6" x14ac:dyDescent="0.25">
      <c r="A25" s="7">
        <v>9</v>
      </c>
      <c r="B25" s="8" t="s">
        <v>27</v>
      </c>
      <c r="C25" s="9">
        <f t="shared" si="0"/>
        <v>574</v>
      </c>
      <c r="D25" s="9">
        <v>415</v>
      </c>
      <c r="E25" s="9">
        <v>159</v>
      </c>
      <c r="F25" s="2"/>
    </row>
    <row r="26" spans="1:6" x14ac:dyDescent="0.25">
      <c r="A26" s="7">
        <v>10</v>
      </c>
      <c r="B26" s="8" t="s">
        <v>28</v>
      </c>
      <c r="C26" s="9">
        <f t="shared" si="0"/>
        <v>89</v>
      </c>
      <c r="D26" s="9">
        <v>62</v>
      </c>
      <c r="E26" s="9">
        <v>27</v>
      </c>
      <c r="F26" s="2"/>
    </row>
    <row r="27" spans="1:6" x14ac:dyDescent="0.25">
      <c r="A27" s="7">
        <v>11</v>
      </c>
      <c r="B27" s="10" t="s">
        <v>29</v>
      </c>
      <c r="C27" s="9">
        <f t="shared" si="0"/>
        <v>733</v>
      </c>
      <c r="D27" s="9">
        <v>570</v>
      </c>
      <c r="E27" s="9">
        <v>163</v>
      </c>
      <c r="F27" s="2"/>
    </row>
    <row r="28" spans="1:6" x14ac:dyDescent="0.25">
      <c r="A28" s="7">
        <v>12</v>
      </c>
      <c r="B28" s="8" t="s">
        <v>30</v>
      </c>
      <c r="C28" s="9">
        <f t="shared" si="0"/>
        <v>393</v>
      </c>
      <c r="D28" s="9">
        <v>295</v>
      </c>
      <c r="E28" s="9">
        <v>98</v>
      </c>
      <c r="F28" s="2"/>
    </row>
    <row r="29" spans="1:6" x14ac:dyDescent="0.25">
      <c r="A29" s="7">
        <v>13</v>
      </c>
      <c r="B29" s="8" t="s">
        <v>31</v>
      </c>
      <c r="C29" s="9">
        <f t="shared" si="0"/>
        <v>306</v>
      </c>
      <c r="D29" s="9">
        <v>220</v>
      </c>
      <c r="E29" s="9">
        <v>86</v>
      </c>
      <c r="F29" s="2"/>
    </row>
    <row r="30" spans="1:6" x14ac:dyDescent="0.25">
      <c r="A30" s="7">
        <v>14</v>
      </c>
      <c r="B30" s="10" t="s">
        <v>32</v>
      </c>
      <c r="C30" s="9">
        <v>0</v>
      </c>
      <c r="D30" s="9">
        <v>0</v>
      </c>
      <c r="E30" s="9">
        <v>0</v>
      </c>
      <c r="F30" s="2"/>
    </row>
    <row r="31" spans="1:6" x14ac:dyDescent="0.25">
      <c r="A31" s="7">
        <v>15</v>
      </c>
      <c r="B31" s="10" t="s">
        <v>33</v>
      </c>
      <c r="C31" s="9">
        <f t="shared" ref="C31:C36" si="1">SUM(D31:E31)</f>
        <v>917</v>
      </c>
      <c r="D31" s="9">
        <v>642</v>
      </c>
      <c r="E31" s="9">
        <v>275</v>
      </c>
      <c r="F31" s="2"/>
    </row>
    <row r="32" spans="1:6" x14ac:dyDescent="0.25">
      <c r="A32" s="7">
        <v>16</v>
      </c>
      <c r="B32" s="10" t="s">
        <v>34</v>
      </c>
      <c r="C32" s="9">
        <f t="shared" si="1"/>
        <v>131</v>
      </c>
      <c r="D32" s="9">
        <v>94</v>
      </c>
      <c r="E32" s="9">
        <v>37</v>
      </c>
      <c r="F32" s="2"/>
    </row>
    <row r="33" spans="1:6" x14ac:dyDescent="0.25">
      <c r="A33" s="7">
        <v>17</v>
      </c>
      <c r="B33" s="10" t="s">
        <v>35</v>
      </c>
      <c r="C33" s="9">
        <f t="shared" si="1"/>
        <v>174</v>
      </c>
      <c r="D33" s="9">
        <v>124</v>
      </c>
      <c r="E33" s="9">
        <v>50</v>
      </c>
      <c r="F33" s="2"/>
    </row>
    <row r="34" spans="1:6" x14ac:dyDescent="0.25">
      <c r="A34" s="7">
        <v>18</v>
      </c>
      <c r="B34" s="10" t="s">
        <v>36</v>
      </c>
      <c r="C34" s="9">
        <f t="shared" si="1"/>
        <v>522</v>
      </c>
      <c r="D34" s="9">
        <v>376</v>
      </c>
      <c r="E34" s="9">
        <v>146</v>
      </c>
      <c r="F34" s="2"/>
    </row>
    <row r="35" spans="1:6" x14ac:dyDescent="0.25">
      <c r="A35" s="7">
        <v>19</v>
      </c>
      <c r="B35" s="10" t="s">
        <v>37</v>
      </c>
      <c r="C35" s="9">
        <f t="shared" si="1"/>
        <v>440</v>
      </c>
      <c r="D35" s="9">
        <v>305</v>
      </c>
      <c r="E35" s="9">
        <v>135</v>
      </c>
      <c r="F35" s="2"/>
    </row>
    <row r="36" spans="1:6" x14ac:dyDescent="0.25">
      <c r="A36" s="7">
        <v>20</v>
      </c>
      <c r="B36" s="10" t="s">
        <v>38</v>
      </c>
      <c r="C36" s="9">
        <f t="shared" si="1"/>
        <v>130</v>
      </c>
      <c r="D36" s="9">
        <v>82</v>
      </c>
      <c r="E36" s="9">
        <v>48</v>
      </c>
      <c r="F36" s="2"/>
    </row>
    <row r="37" spans="1:6" x14ac:dyDescent="0.25">
      <c r="A37" s="7">
        <v>21</v>
      </c>
      <c r="B37" s="10" t="s">
        <v>39</v>
      </c>
      <c r="C37" s="9">
        <f>SUM(D37:E37)</f>
        <v>167</v>
      </c>
      <c r="D37" s="9">
        <v>98</v>
      </c>
      <c r="E37" s="9">
        <v>69</v>
      </c>
      <c r="F37" s="2"/>
    </row>
    <row r="38" spans="1:6" x14ac:dyDescent="0.25">
      <c r="A38" s="7">
        <v>22</v>
      </c>
      <c r="B38" s="10" t="s">
        <v>40</v>
      </c>
      <c r="C38" s="9">
        <f t="shared" ref="C38:C45" si="2">SUM(D38:E38)</f>
        <v>838</v>
      </c>
      <c r="D38" s="9">
        <v>354</v>
      </c>
      <c r="E38" s="9">
        <v>484</v>
      </c>
      <c r="F38" s="2"/>
    </row>
    <row r="39" spans="1:6" x14ac:dyDescent="0.25">
      <c r="A39" s="7">
        <v>23</v>
      </c>
      <c r="B39" s="10" t="s">
        <v>41</v>
      </c>
      <c r="C39" s="9">
        <f t="shared" si="2"/>
        <v>1963</v>
      </c>
      <c r="D39" s="9">
        <v>1382</v>
      </c>
      <c r="E39" s="9">
        <v>581</v>
      </c>
      <c r="F39" s="2"/>
    </row>
    <row r="40" spans="1:6" x14ac:dyDescent="0.25">
      <c r="A40" s="7">
        <v>24</v>
      </c>
      <c r="B40" s="10" t="s">
        <v>42</v>
      </c>
      <c r="C40" s="9">
        <f t="shared" si="2"/>
        <v>422</v>
      </c>
      <c r="D40" s="9">
        <v>301</v>
      </c>
      <c r="E40" s="9">
        <v>121</v>
      </c>
      <c r="F40" s="2"/>
    </row>
    <row r="41" spans="1:6" x14ac:dyDescent="0.25">
      <c r="A41" s="7">
        <v>25</v>
      </c>
      <c r="B41" s="11" t="s">
        <v>43</v>
      </c>
      <c r="C41" s="9">
        <f t="shared" si="2"/>
        <v>272</v>
      </c>
      <c r="D41" s="9">
        <v>197</v>
      </c>
      <c r="E41" s="9">
        <v>75</v>
      </c>
      <c r="F41" s="2"/>
    </row>
    <row r="42" spans="1:6" x14ac:dyDescent="0.25">
      <c r="A42" s="7">
        <v>26</v>
      </c>
      <c r="B42" s="11" t="s">
        <v>44</v>
      </c>
      <c r="C42" s="9">
        <f t="shared" si="2"/>
        <v>84</v>
      </c>
      <c r="D42" s="9">
        <v>57</v>
      </c>
      <c r="E42" s="9">
        <v>27</v>
      </c>
      <c r="F42" s="2"/>
    </row>
    <row r="43" spans="1:6" x14ac:dyDescent="0.25">
      <c r="A43" s="7">
        <v>27</v>
      </c>
      <c r="B43" s="11" t="s">
        <v>45</v>
      </c>
      <c r="C43" s="9">
        <f t="shared" si="2"/>
        <v>94</v>
      </c>
      <c r="D43" s="9">
        <v>52</v>
      </c>
      <c r="E43" s="9">
        <v>42</v>
      </c>
      <c r="F43" s="2"/>
    </row>
    <row r="44" spans="1:6" x14ac:dyDescent="0.25">
      <c r="A44" s="7">
        <v>28</v>
      </c>
      <c r="B44" s="11" t="s">
        <v>46</v>
      </c>
      <c r="C44" s="9">
        <f t="shared" si="2"/>
        <v>151</v>
      </c>
      <c r="D44" s="9">
        <v>100</v>
      </c>
      <c r="E44" s="9">
        <v>51</v>
      </c>
      <c r="F44" s="2"/>
    </row>
    <row r="45" spans="1:6" x14ac:dyDescent="0.25">
      <c r="A45" s="7">
        <v>29</v>
      </c>
      <c r="B45" s="11" t="s">
        <v>47</v>
      </c>
      <c r="C45" s="9">
        <f t="shared" si="2"/>
        <v>555</v>
      </c>
      <c r="D45" s="9">
        <v>376</v>
      </c>
      <c r="E45" s="9">
        <v>179</v>
      </c>
      <c r="F45" s="2"/>
    </row>
    <row r="46" spans="1:6" x14ac:dyDescent="0.25">
      <c r="A46" s="2"/>
      <c r="B46" s="2"/>
      <c r="C46" s="12">
        <f>SUM(C17:C45)</f>
        <v>11102</v>
      </c>
      <c r="D46" s="12">
        <f>SUM(D17:D45)</f>
        <v>7527</v>
      </c>
      <c r="E46" s="12">
        <f>SUM(E17:E45)</f>
        <v>3575</v>
      </c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8" t="s">
        <v>48</v>
      </c>
      <c r="C49" s="13">
        <v>4325000</v>
      </c>
      <c r="D49" s="2"/>
      <c r="E49" s="2"/>
      <c r="F49" s="2"/>
    </row>
    <row r="50" spans="1:6" x14ac:dyDescent="0.25">
      <c r="A50" s="2"/>
      <c r="B50" s="8" t="s">
        <v>49</v>
      </c>
      <c r="C50" s="13">
        <v>24480</v>
      </c>
      <c r="D50" s="2"/>
      <c r="E50" s="2"/>
      <c r="F50" s="2"/>
    </row>
    <row r="51" spans="1:6" x14ac:dyDescent="0.25">
      <c r="A51" s="2"/>
      <c r="B51" s="8" t="s">
        <v>50</v>
      </c>
      <c r="C51" s="13">
        <v>1372556</v>
      </c>
      <c r="D51" s="2"/>
      <c r="E51" s="2"/>
      <c r="F51" s="2"/>
    </row>
    <row r="52" spans="1:6" x14ac:dyDescent="0.25">
      <c r="A52" s="2"/>
      <c r="B52" s="8" t="s">
        <v>51</v>
      </c>
      <c r="C52" s="13">
        <f>C49-C50-C51</f>
        <v>2927964</v>
      </c>
      <c r="D52" s="2"/>
      <c r="E52" s="2"/>
      <c r="F52" s="2"/>
    </row>
    <row r="54" spans="1:6" x14ac:dyDescent="0.25">
      <c r="B54" s="8" t="s">
        <v>52</v>
      </c>
      <c r="C54" s="14">
        <f>(C52*0.4)/D46</f>
        <v>155.5979274611399</v>
      </c>
    </row>
    <row r="55" spans="1:6" x14ac:dyDescent="0.25">
      <c r="B55" s="8" t="s">
        <v>53</v>
      </c>
      <c r="C55" s="14">
        <f>(C52*0.6)/E46</f>
        <v>491.40654545454544</v>
      </c>
    </row>
    <row r="56" spans="1:6" x14ac:dyDescent="0.25">
      <c r="B56" s="2"/>
      <c r="C56" s="15"/>
    </row>
    <row r="57" spans="1:6" x14ac:dyDescent="0.25">
      <c r="B57" s="1" t="s">
        <v>54</v>
      </c>
      <c r="C57" s="15"/>
    </row>
    <row r="58" spans="1:6" x14ac:dyDescent="0.25">
      <c r="B58" s="2" t="s">
        <v>55</v>
      </c>
      <c r="C58" s="15"/>
    </row>
    <row r="59" spans="1:6" x14ac:dyDescent="0.25">
      <c r="B59" s="2"/>
      <c r="C59" s="15"/>
    </row>
    <row r="60" spans="1:6" x14ac:dyDescent="0.25">
      <c r="B60" s="2" t="s">
        <v>56</v>
      </c>
    </row>
    <row r="61" spans="1:6" x14ac:dyDescent="0.25">
      <c r="B61" s="2"/>
    </row>
    <row r="62" spans="1:6" x14ac:dyDescent="0.25">
      <c r="B62" s="1" t="s">
        <v>0</v>
      </c>
      <c r="C62" s="1"/>
      <c r="D62" s="1" t="s">
        <v>1</v>
      </c>
      <c r="E62" s="1"/>
      <c r="F62" s="1"/>
    </row>
    <row r="63" spans="1:6" x14ac:dyDescent="0.25">
      <c r="B63" s="1" t="s">
        <v>2</v>
      </c>
      <c r="C63" s="1"/>
      <c r="D63" s="1" t="s">
        <v>57</v>
      </c>
      <c r="E63" s="1"/>
      <c r="F63" s="1"/>
    </row>
    <row r="64" spans="1:6" x14ac:dyDescent="0.25">
      <c r="B64" s="1" t="s">
        <v>4</v>
      </c>
      <c r="C64" s="1"/>
      <c r="D64" s="1" t="s">
        <v>5</v>
      </c>
      <c r="E64" s="1"/>
      <c r="F64" s="1"/>
    </row>
    <row r="65" spans="1:20" x14ac:dyDescent="0.25">
      <c r="B65" s="2"/>
    </row>
    <row r="67" spans="1:20" x14ac:dyDescent="0.25">
      <c r="A67" s="16" t="s">
        <v>14</v>
      </c>
      <c r="B67" s="16" t="s">
        <v>15</v>
      </c>
      <c r="C67" s="5" t="s">
        <v>58</v>
      </c>
      <c r="D67" s="5" t="s">
        <v>59</v>
      </c>
      <c r="E67" s="5" t="s">
        <v>60</v>
      </c>
      <c r="F67" s="17" t="s">
        <v>61</v>
      </c>
      <c r="G67" s="16" t="s">
        <v>62</v>
      </c>
      <c r="H67" s="18" t="s">
        <v>63</v>
      </c>
      <c r="I67" s="18" t="s">
        <v>64</v>
      </c>
      <c r="J67" s="19" t="s">
        <v>65</v>
      </c>
      <c r="K67" s="18" t="s">
        <v>66</v>
      </c>
      <c r="L67" s="18" t="s">
        <v>67</v>
      </c>
      <c r="M67" s="18" t="s">
        <v>68</v>
      </c>
      <c r="N67" s="19" t="s">
        <v>69</v>
      </c>
      <c r="O67" s="18" t="s">
        <v>70</v>
      </c>
      <c r="P67" s="18" t="s">
        <v>71</v>
      </c>
      <c r="Q67" s="18" t="s">
        <v>72</v>
      </c>
      <c r="R67" s="19" t="s">
        <v>73</v>
      </c>
      <c r="S67" s="20" t="s">
        <v>74</v>
      </c>
    </row>
    <row r="68" spans="1:20" x14ac:dyDescent="0.25">
      <c r="A68" s="21">
        <v>1</v>
      </c>
      <c r="B68" s="8" t="s">
        <v>19</v>
      </c>
      <c r="C68" s="22">
        <v>18988</v>
      </c>
      <c r="D68" s="22">
        <v>18988</v>
      </c>
      <c r="E68" s="23">
        <v>20000</v>
      </c>
      <c r="F68" s="24">
        <f>C68+D68+E68</f>
        <v>57976</v>
      </c>
      <c r="G68" s="14">
        <v>18000</v>
      </c>
      <c r="H68" s="14">
        <v>23000</v>
      </c>
      <c r="I68" s="14">
        <v>23000</v>
      </c>
      <c r="J68" s="25">
        <f>SUM(G68:I68)</f>
        <v>64000</v>
      </c>
      <c r="K68" s="14">
        <v>23000</v>
      </c>
      <c r="L68" s="14">
        <v>23000</v>
      </c>
      <c r="M68" s="14">
        <v>23000</v>
      </c>
      <c r="N68" s="25">
        <f>SUM(K68:M68)</f>
        <v>69000</v>
      </c>
      <c r="O68" s="14">
        <v>20000</v>
      </c>
      <c r="P68" s="14">
        <v>16000</v>
      </c>
      <c r="Q68" s="14">
        <v>3000</v>
      </c>
      <c r="R68" s="25">
        <f>SUM(O68:Q68)</f>
        <v>39000</v>
      </c>
      <c r="S68" s="26">
        <f>F68+J68+N68+R68</f>
        <v>229976</v>
      </c>
      <c r="T68" s="15">
        <f t="shared" ref="T68:T96" si="3">S68-F68-G68</f>
        <v>154000</v>
      </c>
    </row>
    <row r="69" spans="1:20" x14ac:dyDescent="0.25">
      <c r="A69" s="21">
        <v>2</v>
      </c>
      <c r="B69" s="8" t="s">
        <v>20</v>
      </c>
      <c r="C69" s="22">
        <v>5200</v>
      </c>
      <c r="D69" s="22">
        <v>5200</v>
      </c>
      <c r="E69" s="23">
        <v>5200</v>
      </c>
      <c r="F69" s="24">
        <f t="shared" ref="F69:F97" si="4">C69+D69+E69</f>
        <v>15600</v>
      </c>
      <c r="G69" s="14">
        <v>5000</v>
      </c>
      <c r="H69" s="14">
        <v>3200</v>
      </c>
      <c r="I69" s="14">
        <v>3200</v>
      </c>
      <c r="J69" s="25">
        <f t="shared" ref="J69:J97" si="5">SUM(G69:I69)</f>
        <v>11400</v>
      </c>
      <c r="K69" s="14">
        <v>4000</v>
      </c>
      <c r="L69" s="14">
        <v>4000</v>
      </c>
      <c r="M69" s="14">
        <v>4000</v>
      </c>
      <c r="N69" s="25">
        <f t="shared" ref="N69:N97" si="6">SUM(K69:M69)</f>
        <v>12000</v>
      </c>
      <c r="O69" s="14">
        <v>3200</v>
      </c>
      <c r="P69" s="14">
        <v>3200</v>
      </c>
      <c r="Q69" s="14">
        <v>1000</v>
      </c>
      <c r="R69" s="25">
        <f t="shared" ref="R69:R97" si="7">SUM(O69:Q69)</f>
        <v>7400</v>
      </c>
      <c r="S69" s="26">
        <f t="shared" ref="S69:S97" si="8">F69+J69+N69+R69</f>
        <v>46400</v>
      </c>
      <c r="T69" s="15">
        <f t="shared" si="3"/>
        <v>25800</v>
      </c>
    </row>
    <row r="70" spans="1:20" x14ac:dyDescent="0.25">
      <c r="A70" s="21">
        <v>3</v>
      </c>
      <c r="B70" s="8" t="s">
        <v>21</v>
      </c>
      <c r="C70" s="22">
        <v>1898</v>
      </c>
      <c r="D70" s="22">
        <v>3586</v>
      </c>
      <c r="E70" s="23">
        <v>5200</v>
      </c>
      <c r="F70" s="24">
        <f t="shared" si="4"/>
        <v>10684</v>
      </c>
      <c r="G70" s="14">
        <v>5000</v>
      </c>
      <c r="H70" s="14">
        <v>3200</v>
      </c>
      <c r="I70" s="14">
        <v>3200</v>
      </c>
      <c r="J70" s="25">
        <f t="shared" si="5"/>
        <v>11400</v>
      </c>
      <c r="K70" s="14">
        <v>4000</v>
      </c>
      <c r="L70" s="14">
        <v>4000</v>
      </c>
      <c r="M70" s="14">
        <v>4000</v>
      </c>
      <c r="N70" s="25">
        <f t="shared" si="6"/>
        <v>12000</v>
      </c>
      <c r="O70" s="14">
        <v>3200</v>
      </c>
      <c r="P70" s="14">
        <v>3200</v>
      </c>
      <c r="Q70" s="14">
        <v>1000</v>
      </c>
      <c r="R70" s="25">
        <f t="shared" si="7"/>
        <v>7400</v>
      </c>
      <c r="S70" s="26">
        <f t="shared" si="8"/>
        <v>41484</v>
      </c>
      <c r="T70" s="15">
        <f t="shared" si="3"/>
        <v>25800</v>
      </c>
    </row>
    <row r="71" spans="1:20" x14ac:dyDescent="0.25">
      <c r="A71" s="21">
        <v>4</v>
      </c>
      <c r="B71" s="8" t="s">
        <v>22</v>
      </c>
      <c r="C71" s="22">
        <v>0</v>
      </c>
      <c r="D71" s="23">
        <v>0</v>
      </c>
      <c r="E71" s="23">
        <v>500</v>
      </c>
      <c r="F71" s="24">
        <f t="shared" si="4"/>
        <v>500</v>
      </c>
      <c r="G71" s="14">
        <v>7000</v>
      </c>
      <c r="H71" s="14">
        <v>10000</v>
      </c>
      <c r="I71" s="14">
        <v>18000</v>
      </c>
      <c r="J71" s="25">
        <f t="shared" si="5"/>
        <v>35000</v>
      </c>
      <c r="K71" s="14">
        <v>25000</v>
      </c>
      <c r="L71" s="14">
        <v>25000</v>
      </c>
      <c r="M71" s="14">
        <v>25000</v>
      </c>
      <c r="N71" s="25">
        <f t="shared" si="6"/>
        <v>75000</v>
      </c>
      <c r="O71" s="14">
        <v>25000</v>
      </c>
      <c r="P71" s="14">
        <v>10000</v>
      </c>
      <c r="Q71" s="14">
        <v>1000</v>
      </c>
      <c r="R71" s="25">
        <f t="shared" si="7"/>
        <v>36000</v>
      </c>
      <c r="S71" s="26">
        <f t="shared" si="8"/>
        <v>146500</v>
      </c>
      <c r="T71" s="15">
        <f t="shared" si="3"/>
        <v>139000</v>
      </c>
    </row>
    <row r="72" spans="1:20" x14ac:dyDescent="0.25">
      <c r="A72" s="21">
        <v>5</v>
      </c>
      <c r="B72" s="8" t="s">
        <v>23</v>
      </c>
      <c r="C72" s="22">
        <v>0</v>
      </c>
      <c r="D72" s="23">
        <v>0</v>
      </c>
      <c r="E72" s="23">
        <v>500</v>
      </c>
      <c r="F72" s="24">
        <f t="shared" si="4"/>
        <v>500</v>
      </c>
      <c r="G72" s="14">
        <v>500</v>
      </c>
      <c r="H72" s="14">
        <v>10000</v>
      </c>
      <c r="I72" s="14">
        <v>15000</v>
      </c>
      <c r="J72" s="25">
        <f t="shared" si="5"/>
        <v>25500</v>
      </c>
      <c r="K72" s="14">
        <v>18000</v>
      </c>
      <c r="L72" s="14">
        <v>18000</v>
      </c>
      <c r="M72" s="14">
        <v>18000</v>
      </c>
      <c r="N72" s="25">
        <f t="shared" si="6"/>
        <v>54000</v>
      </c>
      <c r="O72" s="14">
        <v>18000</v>
      </c>
      <c r="P72" s="14">
        <v>5000</v>
      </c>
      <c r="Q72" s="14">
        <v>1000</v>
      </c>
      <c r="R72" s="25">
        <f t="shared" si="7"/>
        <v>24000</v>
      </c>
      <c r="S72" s="26">
        <f t="shared" si="8"/>
        <v>104000</v>
      </c>
      <c r="T72" s="15">
        <f t="shared" si="3"/>
        <v>103000</v>
      </c>
    </row>
    <row r="73" spans="1:20" x14ac:dyDescent="0.25">
      <c r="A73" s="7">
        <v>6</v>
      </c>
      <c r="B73" s="8" t="s">
        <v>24</v>
      </c>
      <c r="C73" s="27">
        <v>10998</v>
      </c>
      <c r="D73" s="28">
        <v>10992</v>
      </c>
      <c r="E73" s="23">
        <v>12200</v>
      </c>
      <c r="F73" s="24">
        <f t="shared" si="4"/>
        <v>34190</v>
      </c>
      <c r="G73" s="14">
        <v>9000</v>
      </c>
      <c r="H73" s="14">
        <v>4200</v>
      </c>
      <c r="I73" s="14">
        <v>4200</v>
      </c>
      <c r="J73" s="25">
        <f t="shared" si="5"/>
        <v>17400</v>
      </c>
      <c r="K73" s="14">
        <v>5000</v>
      </c>
      <c r="L73" s="14">
        <v>5000</v>
      </c>
      <c r="M73" s="14">
        <v>5000</v>
      </c>
      <c r="N73" s="25">
        <f t="shared" si="6"/>
        <v>15000</v>
      </c>
      <c r="O73" s="14">
        <v>4000</v>
      </c>
      <c r="P73" s="14">
        <v>4000</v>
      </c>
      <c r="Q73" s="14">
        <v>1000</v>
      </c>
      <c r="R73" s="25">
        <f t="shared" si="7"/>
        <v>9000</v>
      </c>
      <c r="S73" s="26">
        <f t="shared" si="8"/>
        <v>75590</v>
      </c>
      <c r="T73" s="15">
        <f t="shared" si="3"/>
        <v>32400</v>
      </c>
    </row>
    <row r="74" spans="1:20" x14ac:dyDescent="0.25">
      <c r="A74" s="7">
        <v>7</v>
      </c>
      <c r="B74" s="8" t="s">
        <v>25</v>
      </c>
      <c r="C74" s="28">
        <v>4968</v>
      </c>
      <c r="D74" s="28">
        <v>5688</v>
      </c>
      <c r="E74" s="23">
        <v>6500</v>
      </c>
      <c r="F74" s="24">
        <f t="shared" si="4"/>
        <v>17156</v>
      </c>
      <c r="G74" s="14">
        <v>5000</v>
      </c>
      <c r="H74" s="14">
        <v>8000</v>
      </c>
      <c r="I74" s="14">
        <v>8000</v>
      </c>
      <c r="J74" s="25">
        <f t="shared" si="5"/>
        <v>21000</v>
      </c>
      <c r="K74" s="14">
        <v>8000</v>
      </c>
      <c r="L74" s="14">
        <v>8000</v>
      </c>
      <c r="M74" s="14">
        <v>8000</v>
      </c>
      <c r="N74" s="25">
        <f t="shared" si="6"/>
        <v>24000</v>
      </c>
      <c r="O74" s="14">
        <v>8000</v>
      </c>
      <c r="P74" s="14">
        <v>7000</v>
      </c>
      <c r="Q74" s="14">
        <v>1000</v>
      </c>
      <c r="R74" s="25">
        <f t="shared" si="7"/>
        <v>16000</v>
      </c>
      <c r="S74" s="26">
        <f t="shared" si="8"/>
        <v>78156</v>
      </c>
      <c r="T74" s="15">
        <f t="shared" si="3"/>
        <v>56000</v>
      </c>
    </row>
    <row r="75" spans="1:20" x14ac:dyDescent="0.25">
      <c r="A75" s="7">
        <v>8</v>
      </c>
      <c r="B75" s="8" t="s">
        <v>26</v>
      </c>
      <c r="C75" s="28">
        <v>4992</v>
      </c>
      <c r="D75" s="28">
        <v>5684</v>
      </c>
      <c r="E75" s="23">
        <v>5900</v>
      </c>
      <c r="F75" s="24">
        <f t="shared" si="4"/>
        <v>16576</v>
      </c>
      <c r="G75" s="14">
        <v>5000</v>
      </c>
      <c r="H75" s="14">
        <v>6000</v>
      </c>
      <c r="I75" s="14">
        <v>6000</v>
      </c>
      <c r="J75" s="25">
        <f t="shared" si="5"/>
        <v>17000</v>
      </c>
      <c r="K75" s="14">
        <v>6000</v>
      </c>
      <c r="L75" s="14">
        <v>6000</v>
      </c>
      <c r="M75" s="14">
        <v>6000</v>
      </c>
      <c r="N75" s="25">
        <f t="shared" si="6"/>
        <v>18000</v>
      </c>
      <c r="O75" s="14">
        <v>6000</v>
      </c>
      <c r="P75" s="14">
        <v>5000</v>
      </c>
      <c r="Q75" s="14">
        <v>1000</v>
      </c>
      <c r="R75" s="25">
        <f t="shared" si="7"/>
        <v>12000</v>
      </c>
      <c r="S75" s="26">
        <f t="shared" si="8"/>
        <v>63576</v>
      </c>
      <c r="T75" s="15">
        <f t="shared" si="3"/>
        <v>42000</v>
      </c>
    </row>
    <row r="76" spans="1:20" s="2" customFormat="1" x14ac:dyDescent="0.25">
      <c r="A76" s="7">
        <v>9</v>
      </c>
      <c r="B76" s="8" t="s">
        <v>27</v>
      </c>
      <c r="C76" s="28">
        <v>59992</v>
      </c>
      <c r="D76" s="28">
        <v>59984</v>
      </c>
      <c r="E76" s="23">
        <v>26380</v>
      </c>
      <c r="F76" s="24">
        <f t="shared" si="4"/>
        <v>146356</v>
      </c>
      <c r="G76" s="23">
        <v>40000</v>
      </c>
      <c r="H76" s="23">
        <v>20000</v>
      </c>
      <c r="I76" s="23">
        <v>20000</v>
      </c>
      <c r="J76" s="24">
        <f t="shared" si="5"/>
        <v>80000</v>
      </c>
      <c r="K76" s="23">
        <v>30000</v>
      </c>
      <c r="L76" s="23">
        <v>30000</v>
      </c>
      <c r="M76" s="23">
        <v>30000</v>
      </c>
      <c r="N76" s="24">
        <f t="shared" si="6"/>
        <v>90000</v>
      </c>
      <c r="O76" s="23">
        <v>20000</v>
      </c>
      <c r="P76" s="23">
        <v>7000</v>
      </c>
      <c r="Q76" s="23">
        <v>1000</v>
      </c>
      <c r="R76" s="24">
        <f t="shared" si="7"/>
        <v>28000</v>
      </c>
      <c r="S76" s="29">
        <f t="shared" si="8"/>
        <v>344356</v>
      </c>
      <c r="T76" s="15">
        <f t="shared" si="3"/>
        <v>158000</v>
      </c>
    </row>
    <row r="77" spans="1:20" x14ac:dyDescent="0.25">
      <c r="A77" s="7">
        <v>10</v>
      </c>
      <c r="B77" s="8" t="s">
        <v>28</v>
      </c>
      <c r="C77" s="28">
        <v>15980</v>
      </c>
      <c r="D77" s="28">
        <v>15996</v>
      </c>
      <c r="E77" s="23">
        <v>10000</v>
      </c>
      <c r="F77" s="24">
        <f t="shared" si="4"/>
        <v>41976</v>
      </c>
      <c r="G77" s="14">
        <v>14000</v>
      </c>
      <c r="H77" s="14">
        <v>3200</v>
      </c>
      <c r="I77" s="14">
        <v>3200</v>
      </c>
      <c r="J77" s="25">
        <f t="shared" si="5"/>
        <v>20400</v>
      </c>
      <c r="K77" s="14">
        <v>4000</v>
      </c>
      <c r="L77" s="14">
        <v>4000</v>
      </c>
      <c r="M77" s="14">
        <v>4000</v>
      </c>
      <c r="N77" s="25">
        <f t="shared" si="6"/>
        <v>12000</v>
      </c>
      <c r="O77" s="14">
        <v>3200</v>
      </c>
      <c r="P77" s="14">
        <v>3200</v>
      </c>
      <c r="Q77" s="14">
        <v>1000</v>
      </c>
      <c r="R77" s="25">
        <f t="shared" si="7"/>
        <v>7400</v>
      </c>
      <c r="S77" s="26">
        <f t="shared" si="8"/>
        <v>81776</v>
      </c>
      <c r="T77" s="15">
        <f t="shared" si="3"/>
        <v>25800</v>
      </c>
    </row>
    <row r="78" spans="1:20" s="2" customFormat="1" x14ac:dyDescent="0.25">
      <c r="A78" s="7">
        <v>11</v>
      </c>
      <c r="B78" s="10" t="s">
        <v>29</v>
      </c>
      <c r="C78" s="28">
        <v>59992</v>
      </c>
      <c r="D78" s="28">
        <v>44996</v>
      </c>
      <c r="E78" s="23">
        <v>50000</v>
      </c>
      <c r="F78" s="24">
        <f t="shared" si="4"/>
        <v>154988</v>
      </c>
      <c r="G78" s="23">
        <v>45000</v>
      </c>
      <c r="H78" s="23">
        <v>25000</v>
      </c>
      <c r="I78" s="23">
        <v>25000</v>
      </c>
      <c r="J78" s="24">
        <f t="shared" si="5"/>
        <v>95000</v>
      </c>
      <c r="K78" s="23">
        <v>30000</v>
      </c>
      <c r="L78" s="23">
        <v>30000</v>
      </c>
      <c r="M78" s="23">
        <v>30000</v>
      </c>
      <c r="N78" s="24">
        <f t="shared" si="6"/>
        <v>90000</v>
      </c>
      <c r="O78" s="23">
        <v>20000</v>
      </c>
      <c r="P78" s="23">
        <v>11000</v>
      </c>
      <c r="Q78" s="23">
        <v>1000</v>
      </c>
      <c r="R78" s="24">
        <f t="shared" si="7"/>
        <v>32000</v>
      </c>
      <c r="S78" s="29">
        <f t="shared" si="8"/>
        <v>371988</v>
      </c>
      <c r="T78" s="15">
        <f t="shared" si="3"/>
        <v>172000</v>
      </c>
    </row>
    <row r="79" spans="1:20" x14ac:dyDescent="0.25">
      <c r="A79" s="7">
        <v>12</v>
      </c>
      <c r="B79" s="8" t="s">
        <v>30</v>
      </c>
      <c r="C79" s="28">
        <v>13988</v>
      </c>
      <c r="D79" s="28">
        <v>13978</v>
      </c>
      <c r="E79" s="23">
        <v>14000</v>
      </c>
      <c r="F79" s="24">
        <f t="shared" si="4"/>
        <v>41966</v>
      </c>
      <c r="G79" s="14">
        <v>13000</v>
      </c>
      <c r="H79" s="14">
        <v>13000</v>
      </c>
      <c r="I79" s="14">
        <v>13000</v>
      </c>
      <c r="J79" s="25">
        <f t="shared" si="5"/>
        <v>39000</v>
      </c>
      <c r="K79" s="14">
        <v>14000</v>
      </c>
      <c r="L79" s="14">
        <v>14000</v>
      </c>
      <c r="M79" s="14">
        <v>14000</v>
      </c>
      <c r="N79" s="25">
        <f t="shared" si="6"/>
        <v>42000</v>
      </c>
      <c r="O79" s="14">
        <v>13000</v>
      </c>
      <c r="P79" s="14">
        <v>13000</v>
      </c>
      <c r="Q79" s="14">
        <v>1000</v>
      </c>
      <c r="R79" s="25">
        <f t="shared" si="7"/>
        <v>27000</v>
      </c>
      <c r="S79" s="26">
        <f t="shared" si="8"/>
        <v>149966</v>
      </c>
      <c r="T79" s="15">
        <f t="shared" si="3"/>
        <v>95000</v>
      </c>
    </row>
    <row r="80" spans="1:20" x14ac:dyDescent="0.25">
      <c r="A80" s="7">
        <v>13</v>
      </c>
      <c r="B80" s="8" t="s">
        <v>31</v>
      </c>
      <c r="C80" s="28">
        <v>11992</v>
      </c>
      <c r="D80" s="28">
        <v>11982</v>
      </c>
      <c r="E80" s="23">
        <v>12000</v>
      </c>
      <c r="F80" s="24">
        <f t="shared" si="4"/>
        <v>35974</v>
      </c>
      <c r="G80" s="14">
        <v>11000</v>
      </c>
      <c r="H80" s="14">
        <v>10000</v>
      </c>
      <c r="I80" s="14">
        <v>10000</v>
      </c>
      <c r="J80" s="25">
        <f t="shared" si="5"/>
        <v>31000</v>
      </c>
      <c r="K80" s="14">
        <v>10000</v>
      </c>
      <c r="L80" s="14">
        <v>10000</v>
      </c>
      <c r="M80" s="14">
        <v>10000</v>
      </c>
      <c r="N80" s="25">
        <f t="shared" si="6"/>
        <v>30000</v>
      </c>
      <c r="O80" s="14">
        <v>11000</v>
      </c>
      <c r="P80" s="14">
        <v>11000</v>
      </c>
      <c r="Q80" s="14">
        <v>4000</v>
      </c>
      <c r="R80" s="25">
        <f t="shared" si="7"/>
        <v>26000</v>
      </c>
      <c r="S80" s="26">
        <f t="shared" si="8"/>
        <v>122974</v>
      </c>
      <c r="T80" s="15">
        <f t="shared" si="3"/>
        <v>76000</v>
      </c>
    </row>
    <row r="81" spans="1:20" x14ac:dyDescent="0.25">
      <c r="A81" s="21">
        <v>14</v>
      </c>
      <c r="B81" s="10" t="s">
        <v>32</v>
      </c>
      <c r="C81" s="22">
        <v>11984</v>
      </c>
      <c r="D81" s="22">
        <v>12000</v>
      </c>
      <c r="E81" s="23">
        <v>12000</v>
      </c>
      <c r="F81" s="24">
        <f t="shared" si="4"/>
        <v>35984</v>
      </c>
      <c r="G81" s="14">
        <v>11000</v>
      </c>
      <c r="H81" s="14">
        <v>0</v>
      </c>
      <c r="I81" s="14">
        <v>0</v>
      </c>
      <c r="J81" s="25">
        <f t="shared" si="5"/>
        <v>11000</v>
      </c>
      <c r="K81" s="14">
        <v>0</v>
      </c>
      <c r="L81" s="14">
        <v>0</v>
      </c>
      <c r="M81" s="14">
        <v>0</v>
      </c>
      <c r="N81" s="25">
        <f t="shared" si="6"/>
        <v>0</v>
      </c>
      <c r="O81" s="14">
        <v>0</v>
      </c>
      <c r="P81" s="14">
        <v>0</v>
      </c>
      <c r="Q81" s="14">
        <v>0</v>
      </c>
      <c r="R81" s="25">
        <f t="shared" si="7"/>
        <v>0</v>
      </c>
      <c r="S81" s="26">
        <f t="shared" si="8"/>
        <v>46984</v>
      </c>
      <c r="T81" s="15">
        <f t="shared" si="3"/>
        <v>0</v>
      </c>
    </row>
    <row r="82" spans="1:20" s="2" customFormat="1" x14ac:dyDescent="0.25">
      <c r="A82" s="7">
        <v>15</v>
      </c>
      <c r="B82" s="10" t="s">
        <v>33</v>
      </c>
      <c r="C82" s="28">
        <v>36000</v>
      </c>
      <c r="D82" s="28">
        <v>35988</v>
      </c>
      <c r="E82" s="23">
        <v>36000</v>
      </c>
      <c r="F82" s="24">
        <f t="shared" si="4"/>
        <v>107988</v>
      </c>
      <c r="G82" s="23">
        <v>36000</v>
      </c>
      <c r="H82" s="23">
        <v>33000</v>
      </c>
      <c r="I82" s="23">
        <v>33000</v>
      </c>
      <c r="J82" s="24">
        <f t="shared" si="5"/>
        <v>102000</v>
      </c>
      <c r="K82" s="23">
        <v>35000</v>
      </c>
      <c r="L82" s="23">
        <v>35000</v>
      </c>
      <c r="M82" s="23">
        <v>35000</v>
      </c>
      <c r="N82" s="24">
        <f t="shared" si="6"/>
        <v>105000</v>
      </c>
      <c r="O82" s="23">
        <v>33000</v>
      </c>
      <c r="P82" s="23">
        <v>30000</v>
      </c>
      <c r="Q82" s="23">
        <v>6000</v>
      </c>
      <c r="R82" s="24">
        <f t="shared" si="7"/>
        <v>69000</v>
      </c>
      <c r="S82" s="29">
        <f t="shared" si="8"/>
        <v>383988</v>
      </c>
      <c r="T82" s="15">
        <f t="shared" si="3"/>
        <v>240000</v>
      </c>
    </row>
    <row r="83" spans="1:20" x14ac:dyDescent="0.25">
      <c r="A83" s="21">
        <v>16</v>
      </c>
      <c r="B83" s="30" t="s">
        <v>34</v>
      </c>
      <c r="C83" s="22">
        <v>11984</v>
      </c>
      <c r="D83" s="22">
        <v>11984</v>
      </c>
      <c r="E83" s="23">
        <v>12000</v>
      </c>
      <c r="F83" s="24">
        <f t="shared" si="4"/>
        <v>35968</v>
      </c>
      <c r="G83" s="14">
        <v>11000</v>
      </c>
      <c r="H83" s="14">
        <v>7000</v>
      </c>
      <c r="I83" s="14">
        <v>7000</v>
      </c>
      <c r="J83" s="25">
        <f t="shared" si="5"/>
        <v>25000</v>
      </c>
      <c r="K83" s="14">
        <v>7000</v>
      </c>
      <c r="L83" s="14">
        <v>7000</v>
      </c>
      <c r="M83" s="14">
        <v>7000</v>
      </c>
      <c r="N83" s="25">
        <f t="shared" si="6"/>
        <v>21000</v>
      </c>
      <c r="O83" s="14">
        <v>3000</v>
      </c>
      <c r="P83" s="14">
        <v>1000</v>
      </c>
      <c r="Q83" s="14">
        <v>1000</v>
      </c>
      <c r="R83" s="25">
        <f t="shared" si="7"/>
        <v>5000</v>
      </c>
      <c r="S83" s="26">
        <f t="shared" si="8"/>
        <v>86968</v>
      </c>
      <c r="T83" s="15">
        <f t="shared" si="3"/>
        <v>40000</v>
      </c>
    </row>
    <row r="84" spans="1:20" x14ac:dyDescent="0.25">
      <c r="A84" s="21">
        <v>17</v>
      </c>
      <c r="B84" s="10" t="s">
        <v>35</v>
      </c>
      <c r="C84" s="22">
        <v>10852</v>
      </c>
      <c r="D84" s="22">
        <v>10740</v>
      </c>
      <c r="E84" s="23">
        <v>11000</v>
      </c>
      <c r="F84" s="24">
        <f t="shared" si="4"/>
        <v>32592</v>
      </c>
      <c r="G84" s="14">
        <v>11000</v>
      </c>
      <c r="H84" s="14">
        <v>8000</v>
      </c>
      <c r="I84" s="14">
        <v>8000</v>
      </c>
      <c r="J84" s="25">
        <f t="shared" si="5"/>
        <v>27000</v>
      </c>
      <c r="K84" s="14">
        <v>8000</v>
      </c>
      <c r="L84" s="14">
        <v>8000</v>
      </c>
      <c r="M84" s="14">
        <v>8000</v>
      </c>
      <c r="N84" s="25">
        <f t="shared" si="6"/>
        <v>24000</v>
      </c>
      <c r="O84" s="14">
        <v>6000</v>
      </c>
      <c r="P84" s="14">
        <v>4000</v>
      </c>
      <c r="Q84" s="14">
        <v>1000</v>
      </c>
      <c r="R84" s="25">
        <f t="shared" si="7"/>
        <v>11000</v>
      </c>
      <c r="S84" s="26">
        <f t="shared" si="8"/>
        <v>94592</v>
      </c>
      <c r="T84" s="15">
        <f t="shared" si="3"/>
        <v>51000</v>
      </c>
    </row>
    <row r="85" spans="1:20" x14ac:dyDescent="0.25">
      <c r="A85" s="21">
        <v>18</v>
      </c>
      <c r="B85" s="30" t="s">
        <v>36</v>
      </c>
      <c r="C85" s="31">
        <v>0</v>
      </c>
      <c r="D85" s="22">
        <v>0</v>
      </c>
      <c r="E85" s="23">
        <v>12000</v>
      </c>
      <c r="F85" s="24">
        <f t="shared" si="4"/>
        <v>12000</v>
      </c>
      <c r="G85" s="14">
        <v>8000</v>
      </c>
      <c r="H85" s="14">
        <v>11000</v>
      </c>
      <c r="I85" s="14">
        <v>16000</v>
      </c>
      <c r="J85" s="25">
        <f t="shared" si="5"/>
        <v>35000</v>
      </c>
      <c r="K85" s="14">
        <v>16000</v>
      </c>
      <c r="L85" s="14">
        <v>16000</v>
      </c>
      <c r="M85" s="14">
        <v>16000</v>
      </c>
      <c r="N85" s="25">
        <f t="shared" si="6"/>
        <v>48000</v>
      </c>
      <c r="O85" s="14">
        <v>16000</v>
      </c>
      <c r="P85" s="14">
        <v>10000</v>
      </c>
      <c r="Q85" s="14">
        <v>3000</v>
      </c>
      <c r="R85" s="25">
        <f t="shared" si="7"/>
        <v>29000</v>
      </c>
      <c r="S85" s="26">
        <f t="shared" si="8"/>
        <v>124000</v>
      </c>
      <c r="T85" s="15">
        <f t="shared" si="3"/>
        <v>104000</v>
      </c>
    </row>
    <row r="86" spans="1:20" x14ac:dyDescent="0.25">
      <c r="A86" s="21">
        <v>19</v>
      </c>
      <c r="B86" s="30" t="s">
        <v>37</v>
      </c>
      <c r="C86" s="32">
        <v>0</v>
      </c>
      <c r="D86" s="23">
        <v>0</v>
      </c>
      <c r="E86" s="23">
        <v>8000</v>
      </c>
      <c r="F86" s="24">
        <f t="shared" si="4"/>
        <v>8000</v>
      </c>
      <c r="G86" s="14">
        <v>3000</v>
      </c>
      <c r="H86" s="14">
        <v>15000</v>
      </c>
      <c r="I86" s="14">
        <v>16000</v>
      </c>
      <c r="J86" s="25">
        <f t="shared" si="5"/>
        <v>34000</v>
      </c>
      <c r="K86" s="14">
        <v>18000</v>
      </c>
      <c r="L86" s="14">
        <v>18000</v>
      </c>
      <c r="M86" s="14">
        <v>18000</v>
      </c>
      <c r="N86" s="25">
        <f t="shared" si="6"/>
        <v>54000</v>
      </c>
      <c r="O86" s="14">
        <v>15000</v>
      </c>
      <c r="P86" s="14">
        <v>8000</v>
      </c>
      <c r="Q86" s="14">
        <v>1000</v>
      </c>
      <c r="R86" s="25">
        <f t="shared" si="7"/>
        <v>24000</v>
      </c>
      <c r="S86" s="26">
        <f t="shared" si="8"/>
        <v>120000</v>
      </c>
      <c r="T86" s="15">
        <f t="shared" si="3"/>
        <v>109000</v>
      </c>
    </row>
    <row r="87" spans="1:20" x14ac:dyDescent="0.25">
      <c r="A87" s="21">
        <v>20</v>
      </c>
      <c r="B87" s="30" t="s">
        <v>38</v>
      </c>
      <c r="C87" s="22">
        <v>6992</v>
      </c>
      <c r="D87" s="22">
        <v>6988</v>
      </c>
      <c r="E87" s="23">
        <v>7000</v>
      </c>
      <c r="F87" s="24">
        <f t="shared" si="4"/>
        <v>20980</v>
      </c>
      <c r="G87" s="14">
        <v>6000</v>
      </c>
      <c r="H87" s="14">
        <v>5000</v>
      </c>
      <c r="I87" s="14">
        <v>5000</v>
      </c>
      <c r="J87" s="25">
        <f t="shared" si="5"/>
        <v>16000</v>
      </c>
      <c r="K87" s="14">
        <v>5000</v>
      </c>
      <c r="L87" s="14">
        <v>5000</v>
      </c>
      <c r="M87" s="14">
        <v>5000</v>
      </c>
      <c r="N87" s="25">
        <f t="shared" si="6"/>
        <v>15000</v>
      </c>
      <c r="O87" s="14">
        <v>5620</v>
      </c>
      <c r="P87" s="14">
        <v>5000</v>
      </c>
      <c r="Q87" s="14">
        <v>1000</v>
      </c>
      <c r="R87" s="25">
        <f t="shared" si="7"/>
        <v>11620</v>
      </c>
      <c r="S87" s="26">
        <f t="shared" si="8"/>
        <v>63600</v>
      </c>
      <c r="T87" s="15">
        <f t="shared" si="3"/>
        <v>36620</v>
      </c>
    </row>
    <row r="88" spans="1:20" x14ac:dyDescent="0.25">
      <c r="A88" s="21">
        <v>21</v>
      </c>
      <c r="B88" s="30" t="s">
        <v>39</v>
      </c>
      <c r="C88" s="22">
        <v>9992</v>
      </c>
      <c r="D88" s="22">
        <v>9992</v>
      </c>
      <c r="E88" s="23">
        <v>10000</v>
      </c>
      <c r="F88" s="24">
        <f t="shared" si="4"/>
        <v>29984</v>
      </c>
      <c r="G88" s="14">
        <v>9000</v>
      </c>
      <c r="H88" s="14">
        <v>7000</v>
      </c>
      <c r="I88" s="14">
        <v>7000</v>
      </c>
      <c r="J88" s="25">
        <f t="shared" si="5"/>
        <v>23000</v>
      </c>
      <c r="K88" s="14">
        <v>7000</v>
      </c>
      <c r="L88" s="14">
        <v>7000</v>
      </c>
      <c r="M88" s="14">
        <v>7000</v>
      </c>
      <c r="N88" s="25">
        <f t="shared" si="6"/>
        <v>21000</v>
      </c>
      <c r="O88" s="14">
        <v>7000</v>
      </c>
      <c r="P88" s="14">
        <v>7000</v>
      </c>
      <c r="Q88" s="14">
        <v>1000</v>
      </c>
      <c r="R88" s="25">
        <f t="shared" si="7"/>
        <v>15000</v>
      </c>
      <c r="S88" s="26">
        <f t="shared" si="8"/>
        <v>88984</v>
      </c>
      <c r="T88" s="15">
        <f t="shared" si="3"/>
        <v>50000</v>
      </c>
    </row>
    <row r="89" spans="1:20" x14ac:dyDescent="0.25">
      <c r="A89" s="21">
        <v>22</v>
      </c>
      <c r="B89" s="30" t="s">
        <v>40</v>
      </c>
      <c r="C89" s="31">
        <v>0</v>
      </c>
      <c r="D89" s="22">
        <v>0</v>
      </c>
      <c r="E89" s="23">
        <v>11000</v>
      </c>
      <c r="F89" s="24">
        <f t="shared" si="4"/>
        <v>11000</v>
      </c>
      <c r="G89" s="14">
        <v>11000</v>
      </c>
      <c r="H89" s="14">
        <v>35000</v>
      </c>
      <c r="I89" s="14">
        <v>35000</v>
      </c>
      <c r="J89" s="25">
        <f t="shared" si="5"/>
        <v>81000</v>
      </c>
      <c r="K89" s="14">
        <v>44000</v>
      </c>
      <c r="L89" s="14">
        <v>44000</v>
      </c>
      <c r="M89" s="14">
        <v>44000</v>
      </c>
      <c r="N89" s="25">
        <f t="shared" si="6"/>
        <v>132000</v>
      </c>
      <c r="O89" s="14">
        <v>35000</v>
      </c>
      <c r="P89" s="14">
        <v>35000</v>
      </c>
      <c r="Q89" s="14">
        <v>10000</v>
      </c>
      <c r="R89" s="25">
        <f t="shared" si="7"/>
        <v>80000</v>
      </c>
      <c r="S89" s="26">
        <f t="shared" si="8"/>
        <v>304000</v>
      </c>
      <c r="T89" s="15">
        <f t="shared" si="3"/>
        <v>282000</v>
      </c>
    </row>
    <row r="90" spans="1:20" x14ac:dyDescent="0.25">
      <c r="A90" s="21">
        <v>23</v>
      </c>
      <c r="B90" s="30" t="s">
        <v>41</v>
      </c>
      <c r="C90" s="22">
        <v>9991</v>
      </c>
      <c r="D90" s="22">
        <v>9983</v>
      </c>
      <c r="E90" s="23">
        <v>31000</v>
      </c>
      <c r="F90" s="24">
        <f t="shared" si="4"/>
        <v>50974</v>
      </c>
      <c r="G90" s="14">
        <v>35000</v>
      </c>
      <c r="H90" s="14">
        <v>45000</v>
      </c>
      <c r="I90" s="14">
        <f>70000-780</f>
        <v>69220</v>
      </c>
      <c r="J90" s="25">
        <f t="shared" si="5"/>
        <v>149220</v>
      </c>
      <c r="K90" s="14">
        <v>99000</v>
      </c>
      <c r="L90" s="14">
        <v>99000</v>
      </c>
      <c r="M90" s="14">
        <v>99000</v>
      </c>
      <c r="N90" s="25">
        <f t="shared" si="6"/>
        <v>297000</v>
      </c>
      <c r="O90" s="14">
        <v>50000</v>
      </c>
      <c r="P90" s="14">
        <v>30000</v>
      </c>
      <c r="Q90" s="14">
        <v>10000</v>
      </c>
      <c r="R90" s="25">
        <f t="shared" si="7"/>
        <v>90000</v>
      </c>
      <c r="S90" s="26">
        <f t="shared" si="8"/>
        <v>587194</v>
      </c>
      <c r="T90" s="15">
        <f t="shared" si="3"/>
        <v>501220</v>
      </c>
    </row>
    <row r="91" spans="1:20" x14ac:dyDescent="0.25">
      <c r="A91" s="21">
        <v>24</v>
      </c>
      <c r="B91" s="10" t="s">
        <v>42</v>
      </c>
      <c r="C91" s="31">
        <v>15000</v>
      </c>
      <c r="D91" s="31">
        <v>15000</v>
      </c>
      <c r="E91" s="23">
        <v>15120</v>
      </c>
      <c r="F91" s="24">
        <f t="shared" si="4"/>
        <v>45120</v>
      </c>
      <c r="G91" s="14">
        <v>14000</v>
      </c>
      <c r="H91" s="14">
        <v>15000</v>
      </c>
      <c r="I91" s="14">
        <v>18000</v>
      </c>
      <c r="J91" s="25">
        <f t="shared" si="5"/>
        <v>47000</v>
      </c>
      <c r="K91" s="14">
        <v>19000</v>
      </c>
      <c r="L91" s="14">
        <v>19000</v>
      </c>
      <c r="M91" s="14">
        <v>19000</v>
      </c>
      <c r="N91" s="25">
        <f t="shared" si="6"/>
        <v>57000</v>
      </c>
      <c r="O91" s="14">
        <v>10000</v>
      </c>
      <c r="P91" s="14">
        <v>5000</v>
      </c>
      <c r="Q91" s="14">
        <v>1000</v>
      </c>
      <c r="R91" s="25">
        <f t="shared" si="7"/>
        <v>16000</v>
      </c>
      <c r="S91" s="26">
        <f t="shared" si="8"/>
        <v>165120</v>
      </c>
      <c r="T91" s="15">
        <f t="shared" si="3"/>
        <v>106000</v>
      </c>
    </row>
    <row r="92" spans="1:20" x14ac:dyDescent="0.25">
      <c r="A92" s="21">
        <v>25</v>
      </c>
      <c r="B92" s="10" t="s">
        <v>75</v>
      </c>
      <c r="C92" s="22">
        <v>13988</v>
      </c>
      <c r="D92" s="22">
        <v>13996</v>
      </c>
      <c r="E92" s="23">
        <v>8000</v>
      </c>
      <c r="F92" s="24">
        <f t="shared" si="4"/>
        <v>35984</v>
      </c>
      <c r="G92" s="14">
        <v>8000</v>
      </c>
      <c r="H92" s="14">
        <v>10000</v>
      </c>
      <c r="I92" s="14">
        <v>10000</v>
      </c>
      <c r="J92" s="25">
        <f t="shared" si="5"/>
        <v>28000</v>
      </c>
      <c r="K92" s="14">
        <v>10000</v>
      </c>
      <c r="L92" s="14">
        <v>10000</v>
      </c>
      <c r="M92" s="14">
        <v>10000</v>
      </c>
      <c r="N92" s="25">
        <f t="shared" si="6"/>
        <v>30000</v>
      </c>
      <c r="O92" s="14">
        <v>10000</v>
      </c>
      <c r="P92" s="14">
        <v>7000</v>
      </c>
      <c r="Q92" s="14">
        <v>1000</v>
      </c>
      <c r="R92" s="25">
        <f t="shared" si="7"/>
        <v>18000</v>
      </c>
      <c r="S92" s="26">
        <f t="shared" si="8"/>
        <v>111984</v>
      </c>
      <c r="T92" s="15">
        <f t="shared" si="3"/>
        <v>68000</v>
      </c>
    </row>
    <row r="93" spans="1:20" x14ac:dyDescent="0.25">
      <c r="A93" s="21">
        <v>26</v>
      </c>
      <c r="B93" s="33" t="s">
        <v>44</v>
      </c>
      <c r="C93" s="28">
        <v>4000</v>
      </c>
      <c r="D93" s="28">
        <v>4000</v>
      </c>
      <c r="E93" s="23">
        <v>4800</v>
      </c>
      <c r="F93" s="24">
        <f t="shared" si="4"/>
        <v>12800</v>
      </c>
      <c r="G93" s="14">
        <v>4000</v>
      </c>
      <c r="H93" s="14">
        <v>3000</v>
      </c>
      <c r="I93" s="14">
        <v>3000</v>
      </c>
      <c r="J93" s="25">
        <f t="shared" si="5"/>
        <v>10000</v>
      </c>
      <c r="K93" s="14">
        <v>3000</v>
      </c>
      <c r="L93" s="14">
        <v>3000</v>
      </c>
      <c r="M93" s="14">
        <v>3000</v>
      </c>
      <c r="N93" s="25">
        <f t="shared" si="6"/>
        <v>9000</v>
      </c>
      <c r="O93" s="14">
        <v>3000</v>
      </c>
      <c r="P93" s="14">
        <v>3000</v>
      </c>
      <c r="Q93" s="14">
        <v>1000</v>
      </c>
      <c r="R93" s="25">
        <f t="shared" si="7"/>
        <v>7000</v>
      </c>
      <c r="S93" s="26">
        <f t="shared" si="8"/>
        <v>38800</v>
      </c>
      <c r="T93" s="15">
        <f t="shared" si="3"/>
        <v>22000</v>
      </c>
    </row>
    <row r="94" spans="1:20" x14ac:dyDescent="0.25">
      <c r="A94" s="21">
        <v>27</v>
      </c>
      <c r="B94" s="33" t="s">
        <v>45</v>
      </c>
      <c r="C94" s="28"/>
      <c r="D94" s="28"/>
      <c r="E94" s="23"/>
      <c r="F94" s="24"/>
      <c r="G94" s="14"/>
      <c r="H94" s="14">
        <v>3500</v>
      </c>
      <c r="I94" s="14">
        <v>4000</v>
      </c>
      <c r="J94" s="25">
        <f t="shared" si="5"/>
        <v>7500</v>
      </c>
      <c r="K94" s="14">
        <v>4000</v>
      </c>
      <c r="L94" s="14">
        <v>4000</v>
      </c>
      <c r="M94" s="14">
        <v>4000</v>
      </c>
      <c r="N94" s="25">
        <f t="shared" si="6"/>
        <v>12000</v>
      </c>
      <c r="O94" s="14">
        <v>4000</v>
      </c>
      <c r="P94" s="14">
        <v>4000</v>
      </c>
      <c r="Q94" s="14">
        <v>1000</v>
      </c>
      <c r="R94" s="25">
        <f t="shared" si="7"/>
        <v>9000</v>
      </c>
      <c r="S94" s="26">
        <f t="shared" si="8"/>
        <v>28500</v>
      </c>
      <c r="T94" s="15">
        <f t="shared" si="3"/>
        <v>28500</v>
      </c>
    </row>
    <row r="95" spans="1:20" x14ac:dyDescent="0.25">
      <c r="A95" s="21">
        <v>28</v>
      </c>
      <c r="B95" s="33" t="s">
        <v>46</v>
      </c>
      <c r="C95" s="28"/>
      <c r="D95" s="28"/>
      <c r="E95" s="23"/>
      <c r="F95" s="24"/>
      <c r="G95" s="14"/>
      <c r="H95" s="14">
        <v>6000</v>
      </c>
      <c r="I95" s="14">
        <v>6000</v>
      </c>
      <c r="J95" s="25">
        <f t="shared" si="5"/>
        <v>12000</v>
      </c>
      <c r="K95" s="14">
        <v>6000</v>
      </c>
      <c r="L95" s="14">
        <v>6000</v>
      </c>
      <c r="M95" s="14">
        <v>6000</v>
      </c>
      <c r="N95" s="25">
        <f t="shared" si="6"/>
        <v>18000</v>
      </c>
      <c r="O95" s="14">
        <v>6000</v>
      </c>
      <c r="P95" s="14">
        <v>5000</v>
      </c>
      <c r="Q95" s="14">
        <v>1000</v>
      </c>
      <c r="R95" s="25">
        <f t="shared" si="7"/>
        <v>12000</v>
      </c>
      <c r="S95" s="26">
        <f t="shared" si="8"/>
        <v>42000</v>
      </c>
      <c r="T95" s="15">
        <f t="shared" si="3"/>
        <v>42000</v>
      </c>
    </row>
    <row r="96" spans="1:20" x14ac:dyDescent="0.25">
      <c r="A96" s="21">
        <v>29</v>
      </c>
      <c r="B96" s="33" t="s">
        <v>47</v>
      </c>
      <c r="C96" s="28"/>
      <c r="D96" s="28"/>
      <c r="E96" s="23"/>
      <c r="F96" s="24"/>
      <c r="G96" s="14"/>
      <c r="H96" s="14">
        <v>20000</v>
      </c>
      <c r="I96" s="14">
        <v>20000</v>
      </c>
      <c r="J96" s="25">
        <f t="shared" si="5"/>
        <v>40000</v>
      </c>
      <c r="K96" s="14">
        <f>20000-180</f>
        <v>19820</v>
      </c>
      <c r="L96" s="14">
        <v>20000</v>
      </c>
      <c r="M96" s="14">
        <v>20000</v>
      </c>
      <c r="N96" s="25">
        <f t="shared" si="6"/>
        <v>59820</v>
      </c>
      <c r="O96" s="14">
        <v>20000</v>
      </c>
      <c r="P96" s="14">
        <v>20000</v>
      </c>
      <c r="Q96" s="14">
        <v>5000</v>
      </c>
      <c r="R96" s="25">
        <f t="shared" si="7"/>
        <v>45000</v>
      </c>
      <c r="S96" s="26">
        <f t="shared" si="8"/>
        <v>144820</v>
      </c>
      <c r="T96" s="15">
        <f t="shared" si="3"/>
        <v>144820</v>
      </c>
    </row>
    <row r="97" spans="1:20" x14ac:dyDescent="0.25">
      <c r="A97" s="21">
        <v>30</v>
      </c>
      <c r="B97" s="10" t="s">
        <v>76</v>
      </c>
      <c r="C97" s="23">
        <v>3060</v>
      </c>
      <c r="D97" s="23">
        <v>3060</v>
      </c>
      <c r="E97" s="23">
        <v>3060</v>
      </c>
      <c r="F97" s="24">
        <f t="shared" si="4"/>
        <v>9180</v>
      </c>
      <c r="G97" s="14">
        <v>3060</v>
      </c>
      <c r="H97" s="14">
        <v>3060</v>
      </c>
      <c r="I97" s="14">
        <v>3060</v>
      </c>
      <c r="J97" s="25">
        <f t="shared" si="5"/>
        <v>9180</v>
      </c>
      <c r="K97" s="14">
        <v>3060</v>
      </c>
      <c r="L97" s="14">
        <v>3060</v>
      </c>
      <c r="M97" s="14">
        <v>3060</v>
      </c>
      <c r="N97" s="25">
        <f t="shared" si="6"/>
        <v>9180</v>
      </c>
      <c r="O97" s="14">
        <v>3060</v>
      </c>
      <c r="P97" s="14">
        <v>3060</v>
      </c>
      <c r="Q97" s="14">
        <v>3060</v>
      </c>
      <c r="R97" s="25">
        <f t="shared" si="7"/>
        <v>9180</v>
      </c>
      <c r="S97" s="26">
        <f t="shared" si="8"/>
        <v>36720</v>
      </c>
      <c r="T97" s="15">
        <f>S97-F97-G97</f>
        <v>24480</v>
      </c>
    </row>
    <row r="98" spans="1:20" x14ac:dyDescent="0.25">
      <c r="A98" s="34"/>
      <c r="B98" s="35" t="s">
        <v>16</v>
      </c>
      <c r="C98" s="13">
        <f t="shared" ref="C98:S98" si="9">SUM(C68:C97)</f>
        <v>342831</v>
      </c>
      <c r="D98" s="13">
        <f t="shared" si="9"/>
        <v>330805</v>
      </c>
      <c r="E98" s="13">
        <f t="shared" si="9"/>
        <v>349360</v>
      </c>
      <c r="F98" s="36">
        <f t="shared" si="9"/>
        <v>1022996</v>
      </c>
      <c r="G98" s="13">
        <f t="shared" si="9"/>
        <v>347560</v>
      </c>
      <c r="H98" s="13">
        <f t="shared" si="9"/>
        <v>365360</v>
      </c>
      <c r="I98" s="13">
        <f t="shared" si="9"/>
        <v>412080</v>
      </c>
      <c r="J98" s="36">
        <f t="shared" si="9"/>
        <v>1125000</v>
      </c>
      <c r="K98" s="13">
        <f t="shared" si="9"/>
        <v>484880</v>
      </c>
      <c r="L98" s="13">
        <f t="shared" si="9"/>
        <v>485060</v>
      </c>
      <c r="M98" s="13">
        <f t="shared" si="9"/>
        <v>485060</v>
      </c>
      <c r="N98" s="36">
        <f t="shared" si="9"/>
        <v>1455000</v>
      </c>
      <c r="O98" s="13">
        <f t="shared" si="9"/>
        <v>381280</v>
      </c>
      <c r="P98" s="13">
        <f t="shared" si="9"/>
        <v>275660</v>
      </c>
      <c r="Q98" s="13">
        <f t="shared" si="9"/>
        <v>65060</v>
      </c>
      <c r="R98" s="36">
        <f t="shared" si="9"/>
        <v>722000</v>
      </c>
      <c r="S98" s="26">
        <f t="shared" si="9"/>
        <v>4324996</v>
      </c>
    </row>
    <row r="100" spans="1:20" x14ac:dyDescent="0.25">
      <c r="O100" s="37"/>
      <c r="P100" s="37"/>
      <c r="Q100" s="37"/>
      <c r="R100" s="15"/>
    </row>
    <row r="101" spans="1:20" x14ac:dyDescent="0.25">
      <c r="N101" s="15"/>
      <c r="R101" s="15"/>
    </row>
    <row r="102" spans="1:20" x14ac:dyDescent="0.25">
      <c r="G102" s="2" t="s">
        <v>77</v>
      </c>
      <c r="H102" s="15">
        <f>F98+J98</f>
        <v>2147996</v>
      </c>
      <c r="O102" s="2" t="s">
        <v>78</v>
      </c>
      <c r="P102" s="15">
        <f>N98+R98</f>
        <v>2177000</v>
      </c>
    </row>
    <row r="103" spans="1:20" x14ac:dyDescent="0.25">
      <c r="B103" s="1" t="s">
        <v>54</v>
      </c>
    </row>
    <row r="104" spans="1:20" x14ac:dyDescent="0.25">
      <c r="B104" s="2" t="s">
        <v>55</v>
      </c>
      <c r="H104" s="15">
        <f>H102/1000</f>
        <v>2147.9960000000001</v>
      </c>
    </row>
    <row r="105" spans="1:20" x14ac:dyDescent="0.25">
      <c r="B105" s="2"/>
    </row>
    <row r="106" spans="1:20" x14ac:dyDescent="0.25">
      <c r="B106" s="2" t="s">
        <v>56</v>
      </c>
    </row>
  </sheetData>
  <mergeCells count="2">
    <mergeCell ref="A9:G9"/>
    <mergeCell ref="A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contractare_mai2015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wsct0301</dc:creator>
  <cp:lastModifiedBy>wsct0301</cp:lastModifiedBy>
  <dcterms:created xsi:type="dcterms:W3CDTF">2015-12-02T10:50:24Z</dcterms:created>
  <dcterms:modified xsi:type="dcterms:W3CDTF">2015-12-02T10:53:35Z</dcterms:modified>
</cp:coreProperties>
</file>